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mi15351\Documents\Paritarie\A_2021 2020_21\Trasparenza\"/>
    </mc:Choice>
  </mc:AlternateContent>
  <xr:revisionPtr revIDLastSave="0" documentId="13_ncr:1_{D8DFFF14-8DCC-4DE2-A242-5366000D0FF1}" xr6:coauthVersionLast="46" xr6:coauthVersionMax="46" xr10:uidLastSave="{00000000-0000-0000-0000-000000000000}"/>
  <workbookProtection workbookAlgorithmName="SHA-512" workbookHashValue="RWjwPorralkujiY36Z0AYYSoWGnJzi+4ptscpxFO4fsRcWL1BdGJuYUaKEybgU7FEWCNyMBG7PHEdxUgXBSX0w==" workbookSaltValue="Nma5xtQA4K8juU7wWa0QJA==" workbookSpinCount="100000" lockStructure="1"/>
  <bookViews>
    <workbookView xWindow="-120" yWindow="-120" windowWidth="20730" windowHeight="11160" xr2:uid="{00000000-000D-0000-FFFF-FFFF00000000}"/>
  </bookViews>
  <sheets>
    <sheet name="Infanzia " sheetId="1" r:id="rId1"/>
    <sheet name="Parametri" sheetId="2" state="hidden" r:id="rId2"/>
  </sheets>
  <definedNames>
    <definedName name="_xlnm._FilterDatabase" localSheetId="0" hidden="1">'Infanzia '!$A$4:$I$4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F1" i="2"/>
  <c r="F4" i="2" l="1"/>
  <c r="F6" i="2" s="1"/>
  <c r="F10" i="2" s="1"/>
  <c r="F11" i="2" s="1"/>
  <c r="N119" i="1" l="1"/>
  <c r="O119" i="1" s="1"/>
  <c r="P119" i="1" l="1"/>
  <c r="R119" i="1" s="1"/>
  <c r="N144" i="1"/>
  <c r="M7" i="1" l="1"/>
  <c r="M8" i="1"/>
  <c r="N8" i="1" s="1"/>
  <c r="O8" i="1" s="1"/>
  <c r="P8" i="1" s="1"/>
  <c r="R8" i="1" s="1"/>
  <c r="M9" i="1"/>
  <c r="N9" i="1" s="1"/>
  <c r="O9" i="1" s="1"/>
  <c r="P9" i="1" s="1"/>
  <c r="R9" i="1" s="1"/>
  <c r="M10" i="1"/>
  <c r="N10" i="1" s="1"/>
  <c r="O10" i="1" s="1"/>
  <c r="P10" i="1" s="1"/>
  <c r="R10" i="1" s="1"/>
  <c r="M11" i="1"/>
  <c r="N11" i="1" s="1"/>
  <c r="O11" i="1" s="1"/>
  <c r="M12" i="1"/>
  <c r="N12" i="1" s="1"/>
  <c r="O12" i="1" s="1"/>
  <c r="M13" i="1"/>
  <c r="N13" i="1" s="1"/>
  <c r="O13" i="1" s="1"/>
  <c r="M14" i="1"/>
  <c r="N14" i="1" s="1"/>
  <c r="O14" i="1" s="1"/>
  <c r="P14" i="1" s="1"/>
  <c r="R14" i="1" s="1"/>
  <c r="M15" i="1"/>
  <c r="N15" i="1" s="1"/>
  <c r="O15" i="1" s="1"/>
  <c r="P15" i="1" s="1"/>
  <c r="R15" i="1" s="1"/>
  <c r="M16" i="1"/>
  <c r="N16" i="1" s="1"/>
  <c r="O16" i="1" s="1"/>
  <c r="P16" i="1" s="1"/>
  <c r="R16" i="1" s="1"/>
  <c r="M17" i="1"/>
  <c r="N17" i="1" s="1"/>
  <c r="O17" i="1" s="1"/>
  <c r="P17" i="1" s="1"/>
  <c r="R17" i="1" s="1"/>
  <c r="M18" i="1"/>
  <c r="N18" i="1" s="1"/>
  <c r="O18" i="1" s="1"/>
  <c r="P18" i="1" s="1"/>
  <c r="R18" i="1" s="1"/>
  <c r="M19" i="1"/>
  <c r="N19" i="1" s="1"/>
  <c r="O19" i="1" s="1"/>
  <c r="M20" i="1"/>
  <c r="N20" i="1" s="1"/>
  <c r="O20" i="1" s="1"/>
  <c r="M21" i="1"/>
  <c r="N21" i="1" s="1"/>
  <c r="O21" i="1" s="1"/>
  <c r="M22" i="1"/>
  <c r="N22" i="1" s="1"/>
  <c r="O22" i="1" s="1"/>
  <c r="P22" i="1" s="1"/>
  <c r="R22" i="1" s="1"/>
  <c r="M23" i="1"/>
  <c r="N23" i="1" s="1"/>
  <c r="O23" i="1" s="1"/>
  <c r="P23" i="1" s="1"/>
  <c r="R23" i="1" s="1"/>
  <c r="M24" i="1"/>
  <c r="N24" i="1" s="1"/>
  <c r="O24" i="1" s="1"/>
  <c r="P24" i="1" s="1"/>
  <c r="R24" i="1" s="1"/>
  <c r="M25" i="1"/>
  <c r="N25" i="1" s="1"/>
  <c r="O25" i="1" s="1"/>
  <c r="P25" i="1" s="1"/>
  <c r="R25" i="1" s="1"/>
  <c r="M26" i="1"/>
  <c r="N26" i="1" s="1"/>
  <c r="O26" i="1" s="1"/>
  <c r="P26" i="1" s="1"/>
  <c r="R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P30" i="1" s="1"/>
  <c r="R30" i="1" s="1"/>
  <c r="M31" i="1"/>
  <c r="N31" i="1" s="1"/>
  <c r="O31" i="1" s="1"/>
  <c r="P31" i="1" s="1"/>
  <c r="R31" i="1" s="1"/>
  <c r="M32" i="1"/>
  <c r="N32" i="1" s="1"/>
  <c r="O32" i="1" s="1"/>
  <c r="P32" i="1" s="1"/>
  <c r="R32" i="1" s="1"/>
  <c r="M33" i="1"/>
  <c r="N33" i="1" s="1"/>
  <c r="O33" i="1" s="1"/>
  <c r="P33" i="1" s="1"/>
  <c r="R33" i="1" s="1"/>
  <c r="M34" i="1"/>
  <c r="N34" i="1" s="1"/>
  <c r="O34" i="1" s="1"/>
  <c r="P34" i="1" s="1"/>
  <c r="R34" i="1" s="1"/>
  <c r="M35" i="1"/>
  <c r="N35" i="1" s="1"/>
  <c r="O35" i="1" s="1"/>
  <c r="M36" i="1"/>
  <c r="N36" i="1" s="1"/>
  <c r="O36" i="1" s="1"/>
  <c r="M37" i="1"/>
  <c r="N37" i="1" s="1"/>
  <c r="O37" i="1" s="1"/>
  <c r="M38" i="1"/>
  <c r="N38" i="1" s="1"/>
  <c r="O38" i="1" s="1"/>
  <c r="P38" i="1" s="1"/>
  <c r="R38" i="1" s="1"/>
  <c r="M39" i="1"/>
  <c r="N39" i="1" s="1"/>
  <c r="O39" i="1" s="1"/>
  <c r="P39" i="1" s="1"/>
  <c r="R39" i="1" s="1"/>
  <c r="M40" i="1"/>
  <c r="N40" i="1" s="1"/>
  <c r="O40" i="1" s="1"/>
  <c r="P40" i="1" s="1"/>
  <c r="R40" i="1" s="1"/>
  <c r="M41" i="1"/>
  <c r="N41" i="1" s="1"/>
  <c r="O41" i="1" s="1"/>
  <c r="P41" i="1" s="1"/>
  <c r="R41" i="1" s="1"/>
  <c r="M42" i="1"/>
  <c r="N42" i="1" s="1"/>
  <c r="O42" i="1" s="1"/>
  <c r="P42" i="1" s="1"/>
  <c r="R42" i="1" s="1"/>
  <c r="M43" i="1"/>
  <c r="N43" i="1" s="1"/>
  <c r="O43" i="1" s="1"/>
  <c r="M44" i="1"/>
  <c r="N44" i="1" s="1"/>
  <c r="O44" i="1" s="1"/>
  <c r="M45" i="1"/>
  <c r="N45" i="1" s="1"/>
  <c r="O45" i="1" s="1"/>
  <c r="M46" i="1"/>
  <c r="N46" i="1" s="1"/>
  <c r="O46" i="1" s="1"/>
  <c r="P46" i="1" s="1"/>
  <c r="R46" i="1" s="1"/>
  <c r="M47" i="1"/>
  <c r="N47" i="1" s="1"/>
  <c r="O47" i="1" s="1"/>
  <c r="P47" i="1" s="1"/>
  <c r="R47" i="1" s="1"/>
  <c r="M48" i="1"/>
  <c r="N48" i="1" s="1"/>
  <c r="O48" i="1" s="1"/>
  <c r="P48" i="1" s="1"/>
  <c r="R48" i="1" s="1"/>
  <c r="M49" i="1"/>
  <c r="N49" i="1" s="1"/>
  <c r="O49" i="1" s="1"/>
  <c r="P49" i="1" s="1"/>
  <c r="R49" i="1" s="1"/>
  <c r="M50" i="1"/>
  <c r="N50" i="1" s="1"/>
  <c r="O50" i="1" s="1"/>
  <c r="R50" i="1" s="1"/>
  <c r="M51" i="1"/>
  <c r="N51" i="1" s="1"/>
  <c r="O51" i="1" s="1"/>
  <c r="M52" i="1"/>
  <c r="N52" i="1" s="1"/>
  <c r="O52" i="1" s="1"/>
  <c r="M53" i="1"/>
  <c r="N53" i="1" s="1"/>
  <c r="O53" i="1" s="1"/>
  <c r="R53" i="1" s="1"/>
  <c r="M54" i="1"/>
  <c r="N54" i="1" s="1"/>
  <c r="O54" i="1" s="1"/>
  <c r="P54" i="1" s="1"/>
  <c r="R54" i="1" s="1"/>
  <c r="M55" i="1"/>
  <c r="N55" i="1" s="1"/>
  <c r="O55" i="1" s="1"/>
  <c r="P55" i="1" s="1"/>
  <c r="R55" i="1" s="1"/>
  <c r="M56" i="1"/>
  <c r="N56" i="1" s="1"/>
  <c r="O56" i="1" s="1"/>
  <c r="P56" i="1" s="1"/>
  <c r="R56" i="1" s="1"/>
  <c r="M57" i="1"/>
  <c r="N57" i="1" s="1"/>
  <c r="O57" i="1" s="1"/>
  <c r="P57" i="1" s="1"/>
  <c r="R57" i="1" s="1"/>
  <c r="M58" i="1"/>
  <c r="N58" i="1" s="1"/>
  <c r="O58" i="1" s="1"/>
  <c r="P58" i="1" s="1"/>
  <c r="R58" i="1" s="1"/>
  <c r="M59" i="1"/>
  <c r="N59" i="1" s="1"/>
  <c r="O59" i="1" s="1"/>
  <c r="M60" i="1"/>
  <c r="N60" i="1" s="1"/>
  <c r="O60" i="1" s="1"/>
  <c r="M61" i="1"/>
  <c r="N61" i="1" s="1"/>
  <c r="O61" i="1" s="1"/>
  <c r="M62" i="1"/>
  <c r="N62" i="1" s="1"/>
  <c r="O62" i="1" s="1"/>
  <c r="P62" i="1" s="1"/>
  <c r="R62" i="1" s="1"/>
  <c r="M63" i="1"/>
  <c r="N63" i="1" s="1"/>
  <c r="O63" i="1" s="1"/>
  <c r="P63" i="1" s="1"/>
  <c r="R63" i="1" s="1"/>
  <c r="M64" i="1"/>
  <c r="N64" i="1" s="1"/>
  <c r="O64" i="1" s="1"/>
  <c r="P64" i="1" s="1"/>
  <c r="R64" i="1" s="1"/>
  <c r="M65" i="1"/>
  <c r="N65" i="1" s="1"/>
  <c r="O65" i="1" s="1"/>
  <c r="P65" i="1" s="1"/>
  <c r="R65" i="1" s="1"/>
  <c r="M66" i="1"/>
  <c r="N66" i="1" s="1"/>
  <c r="O66" i="1" s="1"/>
  <c r="P66" i="1" s="1"/>
  <c r="R66" i="1" s="1"/>
  <c r="M67" i="1"/>
  <c r="N67" i="1" s="1"/>
  <c r="O67" i="1" s="1"/>
  <c r="M68" i="1"/>
  <c r="N68" i="1" s="1"/>
  <c r="O68" i="1" s="1"/>
  <c r="M69" i="1"/>
  <c r="N69" i="1" s="1"/>
  <c r="M70" i="1"/>
  <c r="N70" i="1" s="1"/>
  <c r="O70" i="1" s="1"/>
  <c r="P70" i="1" s="1"/>
  <c r="R70" i="1" s="1"/>
  <c r="M71" i="1"/>
  <c r="N71" i="1" s="1"/>
  <c r="O71" i="1" s="1"/>
  <c r="M72" i="1"/>
  <c r="N72" i="1" s="1"/>
  <c r="O72" i="1" s="1"/>
  <c r="M73" i="1"/>
  <c r="N73" i="1" s="1"/>
  <c r="O73" i="1" s="1"/>
  <c r="M74" i="1"/>
  <c r="N74" i="1" s="1"/>
  <c r="O74" i="1" s="1"/>
  <c r="M75" i="1"/>
  <c r="N75" i="1" s="1"/>
  <c r="O75" i="1" s="1"/>
  <c r="P75" i="1" s="1"/>
  <c r="R75" i="1" s="1"/>
  <c r="M76" i="1"/>
  <c r="N76" i="1" s="1"/>
  <c r="O76" i="1" s="1"/>
  <c r="M77" i="1"/>
  <c r="N77" i="1" s="1"/>
  <c r="O77" i="1" s="1"/>
  <c r="M78" i="1"/>
  <c r="N78" i="1" s="1"/>
  <c r="O78" i="1" s="1"/>
  <c r="M79" i="1"/>
  <c r="N79" i="1" s="1"/>
  <c r="O79" i="1" s="1"/>
  <c r="M80" i="1"/>
  <c r="N80" i="1" s="1"/>
  <c r="O80" i="1" s="1"/>
  <c r="M81" i="1"/>
  <c r="N81" i="1" s="1"/>
  <c r="O81" i="1" s="1"/>
  <c r="M82" i="1"/>
  <c r="N82" i="1" s="1"/>
  <c r="O82" i="1" s="1"/>
  <c r="M83" i="1"/>
  <c r="N83" i="1" s="1"/>
  <c r="O83" i="1" s="1"/>
  <c r="M84" i="1"/>
  <c r="N84" i="1" s="1"/>
  <c r="O84" i="1" s="1"/>
  <c r="M85" i="1"/>
  <c r="N85" i="1" s="1"/>
  <c r="O85" i="1" s="1"/>
  <c r="R85" i="1" s="1"/>
  <c r="M86" i="1"/>
  <c r="N86" i="1" s="1"/>
  <c r="O86" i="1" s="1"/>
  <c r="M87" i="1"/>
  <c r="N87" i="1" s="1"/>
  <c r="O87" i="1" s="1"/>
  <c r="M88" i="1"/>
  <c r="N88" i="1" s="1"/>
  <c r="O88" i="1" s="1"/>
  <c r="M89" i="1"/>
  <c r="N89" i="1" s="1"/>
  <c r="O89" i="1" s="1"/>
  <c r="M90" i="1"/>
  <c r="N90" i="1" s="1"/>
  <c r="O90" i="1" s="1"/>
  <c r="M91" i="1"/>
  <c r="N91" i="1" s="1"/>
  <c r="O91" i="1" s="1"/>
  <c r="M92" i="1"/>
  <c r="N92" i="1" s="1"/>
  <c r="O92" i="1" s="1"/>
  <c r="M93" i="1"/>
  <c r="N93" i="1" s="1"/>
  <c r="O93" i="1" s="1"/>
  <c r="M94" i="1"/>
  <c r="N94" i="1" s="1"/>
  <c r="O94" i="1" s="1"/>
  <c r="M95" i="1"/>
  <c r="N95" i="1" s="1"/>
  <c r="O95" i="1" s="1"/>
  <c r="M96" i="1"/>
  <c r="N96" i="1" s="1"/>
  <c r="O96" i="1" s="1"/>
  <c r="M97" i="1"/>
  <c r="N97" i="1" s="1"/>
  <c r="O97" i="1" s="1"/>
  <c r="M98" i="1"/>
  <c r="N98" i="1" s="1"/>
  <c r="O98" i="1" s="1"/>
  <c r="M99" i="1"/>
  <c r="N99" i="1" s="1"/>
  <c r="O99" i="1" s="1"/>
  <c r="M100" i="1"/>
  <c r="N100" i="1" s="1"/>
  <c r="O100" i="1" s="1"/>
  <c r="M101" i="1"/>
  <c r="N101" i="1" s="1"/>
  <c r="M102" i="1"/>
  <c r="N102" i="1" s="1"/>
  <c r="O102" i="1" s="1"/>
  <c r="P102" i="1" s="1"/>
  <c r="R102" i="1" s="1"/>
  <c r="M103" i="1"/>
  <c r="N103" i="1" s="1"/>
  <c r="O103" i="1" s="1"/>
  <c r="M104" i="1"/>
  <c r="N104" i="1" s="1"/>
  <c r="O104" i="1" s="1"/>
  <c r="M105" i="1"/>
  <c r="N105" i="1" s="1"/>
  <c r="O105" i="1" s="1"/>
  <c r="M106" i="1"/>
  <c r="N106" i="1" s="1"/>
  <c r="O106" i="1" s="1"/>
  <c r="M107" i="1"/>
  <c r="N107" i="1" s="1"/>
  <c r="O107" i="1" s="1"/>
  <c r="M108" i="1"/>
  <c r="N108" i="1" s="1"/>
  <c r="O108" i="1" s="1"/>
  <c r="M109" i="1"/>
  <c r="N109" i="1" s="1"/>
  <c r="O109" i="1" s="1"/>
  <c r="M110" i="1"/>
  <c r="N110" i="1" s="1"/>
  <c r="O110" i="1" s="1"/>
  <c r="R110" i="1" s="1"/>
  <c r="M111" i="1"/>
  <c r="N111" i="1" s="1"/>
  <c r="O111" i="1" s="1"/>
  <c r="M112" i="1"/>
  <c r="N112" i="1" s="1"/>
  <c r="O112" i="1" s="1"/>
  <c r="M113" i="1"/>
  <c r="N113" i="1" s="1"/>
  <c r="O113" i="1" s="1"/>
  <c r="M114" i="1"/>
  <c r="N114" i="1" s="1"/>
  <c r="O114" i="1" s="1"/>
  <c r="M115" i="1"/>
  <c r="N115" i="1" s="1"/>
  <c r="O115" i="1" s="1"/>
  <c r="M116" i="1"/>
  <c r="N116" i="1" s="1"/>
  <c r="O116" i="1" s="1"/>
  <c r="M117" i="1"/>
  <c r="N117" i="1" s="1"/>
  <c r="O117" i="1" s="1"/>
  <c r="M118" i="1"/>
  <c r="N118" i="1" s="1"/>
  <c r="O118" i="1" s="1"/>
  <c r="M120" i="1"/>
  <c r="N120" i="1" s="1"/>
  <c r="O120" i="1" s="1"/>
  <c r="M121" i="1"/>
  <c r="N121" i="1" s="1"/>
  <c r="O121" i="1" s="1"/>
  <c r="M122" i="1"/>
  <c r="N122" i="1" s="1"/>
  <c r="O122" i="1" s="1"/>
  <c r="M123" i="1"/>
  <c r="N123" i="1" s="1"/>
  <c r="O123" i="1" s="1"/>
  <c r="M124" i="1"/>
  <c r="N124" i="1" s="1"/>
  <c r="O124" i="1" s="1"/>
  <c r="M125" i="1"/>
  <c r="N125" i="1" s="1"/>
  <c r="O125" i="1" s="1"/>
  <c r="M126" i="1"/>
  <c r="N126" i="1" s="1"/>
  <c r="O126" i="1" s="1"/>
  <c r="M127" i="1"/>
  <c r="N127" i="1" s="1"/>
  <c r="O127" i="1" s="1"/>
  <c r="M128" i="1"/>
  <c r="N128" i="1" s="1"/>
  <c r="O128" i="1" s="1"/>
  <c r="M129" i="1"/>
  <c r="N129" i="1" s="1"/>
  <c r="O129" i="1" s="1"/>
  <c r="M130" i="1"/>
  <c r="N130" i="1" s="1"/>
  <c r="O130" i="1" s="1"/>
  <c r="M131" i="1"/>
  <c r="N131" i="1" s="1"/>
  <c r="O131" i="1" s="1"/>
  <c r="M132" i="1"/>
  <c r="N132" i="1" s="1"/>
  <c r="O132" i="1" s="1"/>
  <c r="M133" i="1"/>
  <c r="N133" i="1" s="1"/>
  <c r="O133" i="1" s="1"/>
  <c r="M134" i="1"/>
  <c r="N134" i="1" s="1"/>
  <c r="O134" i="1" s="1"/>
  <c r="M135" i="1"/>
  <c r="N135" i="1" s="1"/>
  <c r="O135" i="1" s="1"/>
  <c r="M136" i="1"/>
  <c r="N136" i="1" s="1"/>
  <c r="O136" i="1" s="1"/>
  <c r="M137" i="1"/>
  <c r="N137" i="1" s="1"/>
  <c r="O137" i="1" s="1"/>
  <c r="M138" i="1"/>
  <c r="N138" i="1" s="1"/>
  <c r="O138" i="1" s="1"/>
  <c r="M139" i="1"/>
  <c r="N139" i="1" s="1"/>
  <c r="O139" i="1" s="1"/>
  <c r="M140" i="1"/>
  <c r="N140" i="1" s="1"/>
  <c r="O140" i="1" s="1"/>
  <c r="M141" i="1"/>
  <c r="N141" i="1" s="1"/>
  <c r="O141" i="1" s="1"/>
  <c r="M142" i="1"/>
  <c r="N142" i="1" s="1"/>
  <c r="O142" i="1" s="1"/>
  <c r="M143" i="1"/>
  <c r="N143" i="1" s="1"/>
  <c r="O143" i="1" s="1"/>
  <c r="M145" i="1"/>
  <c r="N145" i="1" s="1"/>
  <c r="O145" i="1" s="1"/>
  <c r="M146" i="1"/>
  <c r="N146" i="1" s="1"/>
  <c r="O146" i="1" s="1"/>
  <c r="M147" i="1"/>
  <c r="N147" i="1" s="1"/>
  <c r="O147" i="1" s="1"/>
  <c r="M148" i="1"/>
  <c r="N148" i="1" s="1"/>
  <c r="O148" i="1" s="1"/>
  <c r="M149" i="1"/>
  <c r="N149" i="1" s="1"/>
  <c r="O149" i="1" s="1"/>
  <c r="M150" i="1"/>
  <c r="N150" i="1" s="1"/>
  <c r="O150" i="1" s="1"/>
  <c r="M151" i="1"/>
  <c r="N151" i="1" s="1"/>
  <c r="O151" i="1" s="1"/>
  <c r="M152" i="1"/>
  <c r="N152" i="1" s="1"/>
  <c r="O152" i="1" s="1"/>
  <c r="M153" i="1"/>
  <c r="N153" i="1" s="1"/>
  <c r="O153" i="1" s="1"/>
  <c r="M154" i="1"/>
  <c r="N154" i="1" s="1"/>
  <c r="O154" i="1" s="1"/>
  <c r="M155" i="1"/>
  <c r="N155" i="1" s="1"/>
  <c r="O155" i="1" s="1"/>
  <c r="M156" i="1"/>
  <c r="N156" i="1" s="1"/>
  <c r="O156" i="1" s="1"/>
  <c r="M157" i="1"/>
  <c r="N157" i="1" s="1"/>
  <c r="O157" i="1" s="1"/>
  <c r="M158" i="1"/>
  <c r="N158" i="1" s="1"/>
  <c r="O158" i="1" s="1"/>
  <c r="M159" i="1"/>
  <c r="N159" i="1" s="1"/>
  <c r="O159" i="1" s="1"/>
  <c r="M160" i="1"/>
  <c r="N160" i="1" s="1"/>
  <c r="O160" i="1" s="1"/>
  <c r="M161" i="1"/>
  <c r="N161" i="1" s="1"/>
  <c r="O161" i="1" s="1"/>
  <c r="M162" i="1"/>
  <c r="N162" i="1" s="1"/>
  <c r="O162" i="1" s="1"/>
  <c r="M163" i="1"/>
  <c r="N163" i="1" s="1"/>
  <c r="O163" i="1" s="1"/>
  <c r="M164" i="1"/>
  <c r="N164" i="1" s="1"/>
  <c r="O164" i="1" s="1"/>
  <c r="M165" i="1"/>
  <c r="N165" i="1" s="1"/>
  <c r="O165" i="1" s="1"/>
  <c r="M166" i="1"/>
  <c r="N166" i="1" s="1"/>
  <c r="O166" i="1" s="1"/>
  <c r="M167" i="1"/>
  <c r="N167" i="1" s="1"/>
  <c r="O167" i="1" s="1"/>
  <c r="M168" i="1"/>
  <c r="N168" i="1" s="1"/>
  <c r="O168" i="1" s="1"/>
  <c r="M169" i="1"/>
  <c r="N169" i="1" s="1"/>
  <c r="O169" i="1" s="1"/>
  <c r="M170" i="1"/>
  <c r="N170" i="1" s="1"/>
  <c r="O170" i="1" s="1"/>
  <c r="M171" i="1"/>
  <c r="N171" i="1" s="1"/>
  <c r="O171" i="1" s="1"/>
  <c r="M172" i="1"/>
  <c r="N172" i="1" s="1"/>
  <c r="O172" i="1" s="1"/>
  <c r="M173" i="1"/>
  <c r="N173" i="1" s="1"/>
  <c r="O173" i="1" s="1"/>
  <c r="M174" i="1"/>
  <c r="N174" i="1" s="1"/>
  <c r="O174" i="1" s="1"/>
  <c r="M175" i="1"/>
  <c r="N175" i="1" s="1"/>
  <c r="O175" i="1" s="1"/>
  <c r="M176" i="1"/>
  <c r="N176" i="1" s="1"/>
  <c r="O176" i="1" s="1"/>
  <c r="M177" i="1"/>
  <c r="N177" i="1" s="1"/>
  <c r="O177" i="1" s="1"/>
  <c r="M178" i="1"/>
  <c r="N178" i="1" s="1"/>
  <c r="O178" i="1" s="1"/>
  <c r="M179" i="1"/>
  <c r="N179" i="1" s="1"/>
  <c r="O179" i="1" s="1"/>
  <c r="M180" i="1"/>
  <c r="N180" i="1" s="1"/>
  <c r="O180" i="1" s="1"/>
  <c r="M181" i="1"/>
  <c r="N181" i="1" s="1"/>
  <c r="O181" i="1" s="1"/>
  <c r="M182" i="1"/>
  <c r="N182" i="1" s="1"/>
  <c r="O182" i="1" s="1"/>
  <c r="M183" i="1"/>
  <c r="N183" i="1" s="1"/>
  <c r="O183" i="1" s="1"/>
  <c r="M184" i="1"/>
  <c r="N184" i="1" s="1"/>
  <c r="O184" i="1" s="1"/>
  <c r="M185" i="1"/>
  <c r="N185" i="1" s="1"/>
  <c r="O185" i="1" s="1"/>
  <c r="M186" i="1"/>
  <c r="N186" i="1" s="1"/>
  <c r="O186" i="1" s="1"/>
  <c r="M187" i="1"/>
  <c r="N187" i="1" s="1"/>
  <c r="O187" i="1" s="1"/>
  <c r="M188" i="1"/>
  <c r="N188" i="1" s="1"/>
  <c r="O188" i="1" s="1"/>
  <c r="M189" i="1"/>
  <c r="N189" i="1" s="1"/>
  <c r="O189" i="1" s="1"/>
  <c r="M190" i="1"/>
  <c r="N190" i="1" s="1"/>
  <c r="O190" i="1" s="1"/>
  <c r="M191" i="1"/>
  <c r="N191" i="1" s="1"/>
  <c r="O191" i="1" s="1"/>
  <c r="M192" i="1"/>
  <c r="N192" i="1" s="1"/>
  <c r="O192" i="1" s="1"/>
  <c r="P192" i="1" s="1"/>
  <c r="R192" i="1" s="1"/>
  <c r="M193" i="1"/>
  <c r="N193" i="1" s="1"/>
  <c r="O193" i="1" s="1"/>
  <c r="M194" i="1"/>
  <c r="N194" i="1" s="1"/>
  <c r="O194" i="1" s="1"/>
  <c r="M195" i="1"/>
  <c r="N195" i="1" s="1"/>
  <c r="O195" i="1" s="1"/>
  <c r="M196" i="1"/>
  <c r="N196" i="1" s="1"/>
  <c r="O196" i="1" s="1"/>
  <c r="M197" i="1"/>
  <c r="N197" i="1" s="1"/>
  <c r="O197" i="1" s="1"/>
  <c r="M198" i="1"/>
  <c r="N198" i="1" s="1"/>
  <c r="O198" i="1" s="1"/>
  <c r="M199" i="1"/>
  <c r="N199" i="1" s="1"/>
  <c r="O199" i="1" s="1"/>
  <c r="M200" i="1"/>
  <c r="N200" i="1" s="1"/>
  <c r="O200" i="1" s="1"/>
  <c r="M201" i="1"/>
  <c r="N201" i="1" s="1"/>
  <c r="O201" i="1" s="1"/>
  <c r="M202" i="1"/>
  <c r="N202" i="1" s="1"/>
  <c r="O202" i="1" s="1"/>
  <c r="M203" i="1"/>
  <c r="N203" i="1" s="1"/>
  <c r="O203" i="1" s="1"/>
  <c r="M204" i="1"/>
  <c r="N204" i="1" s="1"/>
  <c r="O204" i="1" s="1"/>
  <c r="M205" i="1"/>
  <c r="N205" i="1" s="1"/>
  <c r="O205" i="1" s="1"/>
  <c r="M206" i="1"/>
  <c r="N206" i="1" s="1"/>
  <c r="O206" i="1" s="1"/>
  <c r="M207" i="1"/>
  <c r="N207" i="1" s="1"/>
  <c r="O207" i="1" s="1"/>
  <c r="M208" i="1"/>
  <c r="N208" i="1" s="1"/>
  <c r="O208" i="1" s="1"/>
  <c r="M209" i="1"/>
  <c r="N209" i="1" s="1"/>
  <c r="O209" i="1" s="1"/>
  <c r="M210" i="1"/>
  <c r="N210" i="1" s="1"/>
  <c r="O210" i="1" s="1"/>
  <c r="M211" i="1"/>
  <c r="N211" i="1" s="1"/>
  <c r="O211" i="1" s="1"/>
  <c r="M212" i="1"/>
  <c r="N212" i="1" s="1"/>
  <c r="O212" i="1" s="1"/>
  <c r="M213" i="1"/>
  <c r="N213" i="1" s="1"/>
  <c r="O213" i="1" s="1"/>
  <c r="M214" i="1"/>
  <c r="N214" i="1" s="1"/>
  <c r="O214" i="1" s="1"/>
  <c r="M215" i="1"/>
  <c r="N215" i="1" s="1"/>
  <c r="O215" i="1" s="1"/>
  <c r="M216" i="1"/>
  <c r="N216" i="1" s="1"/>
  <c r="O216" i="1" s="1"/>
  <c r="M217" i="1"/>
  <c r="N217" i="1" s="1"/>
  <c r="O217" i="1" s="1"/>
  <c r="M218" i="1"/>
  <c r="N218" i="1" s="1"/>
  <c r="O218" i="1" s="1"/>
  <c r="M219" i="1"/>
  <c r="N219" i="1" s="1"/>
  <c r="O219" i="1" s="1"/>
  <c r="M220" i="1"/>
  <c r="N220" i="1" s="1"/>
  <c r="O220" i="1" s="1"/>
  <c r="M221" i="1"/>
  <c r="N221" i="1" s="1"/>
  <c r="O221" i="1" s="1"/>
  <c r="M222" i="1"/>
  <c r="N222" i="1" s="1"/>
  <c r="O222" i="1" s="1"/>
  <c r="M223" i="1"/>
  <c r="N223" i="1" s="1"/>
  <c r="O223" i="1" s="1"/>
  <c r="M224" i="1"/>
  <c r="N224" i="1" s="1"/>
  <c r="O224" i="1" s="1"/>
  <c r="M225" i="1"/>
  <c r="N225" i="1" s="1"/>
  <c r="O225" i="1" s="1"/>
  <c r="M226" i="1"/>
  <c r="N226" i="1" s="1"/>
  <c r="O226" i="1" s="1"/>
  <c r="M227" i="1"/>
  <c r="N227" i="1" s="1"/>
  <c r="O227" i="1" s="1"/>
  <c r="M228" i="1"/>
  <c r="N228" i="1" s="1"/>
  <c r="O228" i="1" s="1"/>
  <c r="M229" i="1"/>
  <c r="N229" i="1" s="1"/>
  <c r="O229" i="1" s="1"/>
  <c r="M230" i="1"/>
  <c r="N230" i="1" s="1"/>
  <c r="O230" i="1" s="1"/>
  <c r="M231" i="1"/>
  <c r="N231" i="1" s="1"/>
  <c r="O231" i="1" s="1"/>
  <c r="M232" i="1"/>
  <c r="N232" i="1" s="1"/>
  <c r="O232" i="1" s="1"/>
  <c r="M233" i="1"/>
  <c r="N233" i="1" s="1"/>
  <c r="O233" i="1" s="1"/>
  <c r="M234" i="1"/>
  <c r="N234" i="1" s="1"/>
  <c r="O234" i="1" s="1"/>
  <c r="M235" i="1"/>
  <c r="N235" i="1" s="1"/>
  <c r="O235" i="1" s="1"/>
  <c r="M236" i="1"/>
  <c r="N236" i="1" s="1"/>
  <c r="O236" i="1" s="1"/>
  <c r="M237" i="1"/>
  <c r="N237" i="1" s="1"/>
  <c r="O237" i="1" s="1"/>
  <c r="M238" i="1"/>
  <c r="N238" i="1" s="1"/>
  <c r="O238" i="1" s="1"/>
  <c r="M6" i="1"/>
  <c r="N6" i="1" s="1"/>
  <c r="O6" i="1" s="1"/>
  <c r="R151" i="1" l="1"/>
  <c r="P218" i="1"/>
  <c r="R218" i="1" s="1"/>
  <c r="P209" i="1"/>
  <c r="R209" i="1" s="1"/>
  <c r="P224" i="1"/>
  <c r="R224" i="1" s="1"/>
  <c r="P6" i="1"/>
  <c r="R6" i="1" s="1"/>
  <c r="P231" i="1"/>
  <c r="R231" i="1" s="1"/>
  <c r="P223" i="1"/>
  <c r="R223" i="1" s="1"/>
  <c r="P215" i="1"/>
  <c r="R215" i="1" s="1"/>
  <c r="P207" i="1"/>
  <c r="R207" i="1" s="1"/>
  <c r="P199" i="1"/>
  <c r="R199" i="1" s="1"/>
  <c r="P238" i="1"/>
  <c r="R238" i="1" s="1"/>
  <c r="P230" i="1"/>
  <c r="R230" i="1" s="1"/>
  <c r="P222" i="1"/>
  <c r="R222" i="1" s="1"/>
  <c r="P214" i="1"/>
  <c r="R214" i="1" s="1"/>
  <c r="P206" i="1"/>
  <c r="R206" i="1" s="1"/>
  <c r="P61" i="1"/>
  <c r="R61" i="1" s="1"/>
  <c r="P45" i="1"/>
  <c r="R45" i="1" s="1"/>
  <c r="P37" i="1"/>
  <c r="R37" i="1" s="1"/>
  <c r="P29" i="1"/>
  <c r="R29" i="1" s="1"/>
  <c r="P21" i="1"/>
  <c r="R21" i="1" s="1"/>
  <c r="P13" i="1"/>
  <c r="R13" i="1" s="1"/>
  <c r="P210" i="1"/>
  <c r="R210" i="1" s="1"/>
  <c r="P217" i="1"/>
  <c r="R217" i="1" s="1"/>
  <c r="P200" i="1"/>
  <c r="R200" i="1" s="1"/>
  <c r="P237" i="1"/>
  <c r="R237" i="1" s="1"/>
  <c r="P234" i="1"/>
  <c r="R234" i="1" s="1"/>
  <c r="P208" i="1"/>
  <c r="R208" i="1" s="1"/>
  <c r="P221" i="1"/>
  <c r="R221" i="1" s="1"/>
  <c r="P205" i="1"/>
  <c r="R205" i="1" s="1"/>
  <c r="P68" i="1"/>
  <c r="R68" i="1" s="1"/>
  <c r="P60" i="1"/>
  <c r="R60" i="1" s="1"/>
  <c r="P52" i="1"/>
  <c r="R52" i="1" s="1"/>
  <c r="P44" i="1"/>
  <c r="R44" i="1" s="1"/>
  <c r="P36" i="1"/>
  <c r="R36" i="1" s="1"/>
  <c r="P28" i="1"/>
  <c r="R28" i="1" s="1"/>
  <c r="P20" i="1"/>
  <c r="R20" i="1" s="1"/>
  <c r="P12" i="1"/>
  <c r="R12" i="1" s="1"/>
  <c r="P236" i="1"/>
  <c r="R236" i="1" s="1"/>
  <c r="P228" i="1"/>
  <c r="R228" i="1" s="1"/>
  <c r="P220" i="1"/>
  <c r="R220" i="1" s="1"/>
  <c r="P212" i="1"/>
  <c r="R212" i="1" s="1"/>
  <c r="P204" i="1"/>
  <c r="R204" i="1" s="1"/>
  <c r="P67" i="1"/>
  <c r="R67" i="1" s="1"/>
  <c r="P59" i="1"/>
  <c r="R59" i="1" s="1"/>
  <c r="P51" i="1"/>
  <c r="R51" i="1" s="1"/>
  <c r="P43" i="1"/>
  <c r="R43" i="1" s="1"/>
  <c r="P35" i="1"/>
  <c r="R35" i="1" s="1"/>
  <c r="P27" i="1"/>
  <c r="R27" i="1" s="1"/>
  <c r="P19" i="1"/>
  <c r="R19" i="1" s="1"/>
  <c r="P11" i="1"/>
  <c r="R11" i="1" s="1"/>
  <c r="P226" i="1"/>
  <c r="R226" i="1" s="1"/>
  <c r="P201" i="1"/>
  <c r="R201" i="1" s="1"/>
  <c r="P216" i="1"/>
  <c r="R216" i="1" s="1"/>
  <c r="R229" i="1"/>
  <c r="P213" i="1"/>
  <c r="R213" i="1" s="1"/>
  <c r="P235" i="1"/>
  <c r="R235" i="1" s="1"/>
  <c r="P227" i="1"/>
  <c r="R227" i="1" s="1"/>
  <c r="P219" i="1"/>
  <c r="R219" i="1" s="1"/>
  <c r="P211" i="1"/>
  <c r="R211" i="1" s="1"/>
  <c r="R203" i="1"/>
  <c r="P233" i="1"/>
  <c r="R233" i="1" s="1"/>
  <c r="P202" i="1"/>
  <c r="R202" i="1" s="1"/>
  <c r="P225" i="1"/>
  <c r="R225" i="1" s="1"/>
  <c r="P232" i="1"/>
  <c r="R232" i="1" s="1"/>
  <c r="P179" i="1"/>
  <c r="R179" i="1" s="1"/>
  <c r="P186" i="1"/>
  <c r="R186" i="1" s="1"/>
  <c r="P145" i="1"/>
  <c r="R145" i="1" s="1"/>
  <c r="P176" i="1"/>
  <c r="R176" i="1" s="1"/>
  <c r="P168" i="1"/>
  <c r="R168" i="1" s="1"/>
  <c r="P143" i="1"/>
  <c r="R143" i="1" s="1"/>
  <c r="P135" i="1"/>
  <c r="R135" i="1" s="1"/>
  <c r="P195" i="1"/>
  <c r="R195" i="1" s="1"/>
  <c r="P194" i="1"/>
  <c r="R194" i="1" s="1"/>
  <c r="P193" i="1"/>
  <c r="R193" i="1" s="1"/>
  <c r="P169" i="1"/>
  <c r="R169" i="1" s="1"/>
  <c r="P191" i="1"/>
  <c r="R191" i="1" s="1"/>
  <c r="P183" i="1"/>
  <c r="R183" i="1" s="1"/>
  <c r="P175" i="1"/>
  <c r="R175" i="1" s="1"/>
  <c r="P167" i="1"/>
  <c r="R167" i="1" s="1"/>
  <c r="P142" i="1"/>
  <c r="R142" i="1" s="1"/>
  <c r="P171" i="1"/>
  <c r="R171" i="1" s="1"/>
  <c r="P170" i="1"/>
  <c r="R170" i="1" s="1"/>
  <c r="P177" i="1"/>
  <c r="R177" i="1" s="1"/>
  <c r="P190" i="1"/>
  <c r="R190" i="1" s="1"/>
  <c r="P182" i="1"/>
  <c r="R182" i="1" s="1"/>
  <c r="P174" i="1"/>
  <c r="R174" i="1" s="1"/>
  <c r="P166" i="1"/>
  <c r="R166" i="1" s="1"/>
  <c r="P150" i="1"/>
  <c r="R150" i="1" s="1"/>
  <c r="P141" i="1"/>
  <c r="R141" i="1" s="1"/>
  <c r="R148" i="1"/>
  <c r="P137" i="1"/>
  <c r="R137" i="1" s="1"/>
  <c r="P198" i="1"/>
  <c r="R198" i="1" s="1"/>
  <c r="R189" i="1"/>
  <c r="P173" i="1"/>
  <c r="R173" i="1" s="1"/>
  <c r="P140" i="1"/>
  <c r="R140" i="1" s="1"/>
  <c r="P187" i="1"/>
  <c r="R187" i="1" s="1"/>
  <c r="P178" i="1"/>
  <c r="R178" i="1" s="1"/>
  <c r="R146" i="1"/>
  <c r="P185" i="1"/>
  <c r="R185" i="1" s="1"/>
  <c r="P136" i="1"/>
  <c r="R136" i="1" s="1"/>
  <c r="P184" i="1"/>
  <c r="R184" i="1" s="1"/>
  <c r="P197" i="1"/>
  <c r="R197" i="1" s="1"/>
  <c r="R181" i="1"/>
  <c r="P165" i="1"/>
  <c r="R165" i="1" s="1"/>
  <c r="R149" i="1"/>
  <c r="P196" i="1"/>
  <c r="R196" i="1" s="1"/>
  <c r="P188" i="1"/>
  <c r="R188" i="1" s="1"/>
  <c r="P180" i="1"/>
  <c r="R180" i="1" s="1"/>
  <c r="P172" i="1"/>
  <c r="R172" i="1" s="1"/>
  <c r="P164" i="1"/>
  <c r="R164" i="1" s="1"/>
  <c r="P139" i="1"/>
  <c r="R139" i="1" s="1"/>
  <c r="P163" i="1"/>
  <c r="R163" i="1" s="1"/>
  <c r="P147" i="1"/>
  <c r="R147" i="1" s="1"/>
  <c r="P138" i="1"/>
  <c r="R138" i="1" s="1"/>
  <c r="P79" i="1"/>
  <c r="R79" i="1" s="1"/>
  <c r="P128" i="1"/>
  <c r="R128" i="1" s="1"/>
  <c r="P120" i="1"/>
  <c r="R120" i="1" s="1"/>
  <c r="P111" i="1"/>
  <c r="R111" i="1" s="1"/>
  <c r="P103" i="1"/>
  <c r="R103" i="1" s="1"/>
  <c r="P94" i="1"/>
  <c r="R94" i="1" s="1"/>
  <c r="P86" i="1"/>
  <c r="R86" i="1" s="1"/>
  <c r="P78" i="1"/>
  <c r="R78" i="1" s="1"/>
  <c r="P121" i="1"/>
  <c r="R121" i="1" s="1"/>
  <c r="P134" i="1"/>
  <c r="R134" i="1" s="1"/>
  <c r="P126" i="1"/>
  <c r="R126" i="1" s="1"/>
  <c r="P117" i="1"/>
  <c r="R117" i="1" s="1"/>
  <c r="P109" i="1"/>
  <c r="R109" i="1" s="1"/>
  <c r="P100" i="1"/>
  <c r="R100" i="1" s="1"/>
  <c r="P92" i="1"/>
  <c r="R92" i="1" s="1"/>
  <c r="P84" i="1"/>
  <c r="R84" i="1" s="1"/>
  <c r="P76" i="1"/>
  <c r="R76" i="1" s="1"/>
  <c r="P129" i="1"/>
  <c r="R129" i="1" s="1"/>
  <c r="P87" i="1"/>
  <c r="R87" i="1" s="1"/>
  <c r="P127" i="1"/>
  <c r="R127" i="1" s="1"/>
  <c r="P93" i="1"/>
  <c r="R93" i="1" s="1"/>
  <c r="P133" i="1"/>
  <c r="R133" i="1" s="1"/>
  <c r="P125" i="1"/>
  <c r="R125" i="1" s="1"/>
  <c r="P116" i="1"/>
  <c r="R116" i="1" s="1"/>
  <c r="P108" i="1"/>
  <c r="R108" i="1" s="1"/>
  <c r="P99" i="1"/>
  <c r="R99" i="1" s="1"/>
  <c r="P91" i="1"/>
  <c r="R91" i="1" s="1"/>
  <c r="P83" i="1"/>
  <c r="R83" i="1" s="1"/>
  <c r="P74" i="1"/>
  <c r="R74" i="1" s="1"/>
  <c r="P112" i="1"/>
  <c r="R112" i="1" s="1"/>
  <c r="P132" i="1"/>
  <c r="R132" i="1" s="1"/>
  <c r="P124" i="1"/>
  <c r="R124" i="1" s="1"/>
  <c r="P115" i="1"/>
  <c r="R115" i="1" s="1"/>
  <c r="P107" i="1"/>
  <c r="R107" i="1" s="1"/>
  <c r="P98" i="1"/>
  <c r="R98" i="1" s="1"/>
  <c r="P90" i="1"/>
  <c r="R90" i="1" s="1"/>
  <c r="P82" i="1"/>
  <c r="R82" i="1" s="1"/>
  <c r="P73" i="1"/>
  <c r="R73" i="1" s="1"/>
  <c r="P104" i="1"/>
  <c r="R104" i="1" s="1"/>
  <c r="P118" i="1"/>
  <c r="R118" i="1" s="1"/>
  <c r="P77" i="1"/>
  <c r="R77" i="1" s="1"/>
  <c r="P131" i="1"/>
  <c r="R131" i="1" s="1"/>
  <c r="P123" i="1"/>
  <c r="R123" i="1" s="1"/>
  <c r="P114" i="1"/>
  <c r="R114" i="1" s="1"/>
  <c r="P106" i="1"/>
  <c r="R106" i="1" s="1"/>
  <c r="P97" i="1"/>
  <c r="R97" i="1" s="1"/>
  <c r="P89" i="1"/>
  <c r="R89" i="1" s="1"/>
  <c r="P81" i="1"/>
  <c r="R81" i="1" s="1"/>
  <c r="P72" i="1"/>
  <c r="P95" i="1"/>
  <c r="R95" i="1" s="1"/>
  <c r="P130" i="1"/>
  <c r="R130" i="1" s="1"/>
  <c r="P122" i="1"/>
  <c r="R122" i="1" s="1"/>
  <c r="P113" i="1"/>
  <c r="R113" i="1" s="1"/>
  <c r="P105" i="1"/>
  <c r="R105" i="1" s="1"/>
  <c r="P96" i="1"/>
  <c r="R96" i="1" s="1"/>
  <c r="P88" i="1"/>
  <c r="R88" i="1" s="1"/>
  <c r="P80" i="1"/>
  <c r="R80" i="1" s="1"/>
  <c r="P71" i="1"/>
  <c r="R71" i="1" s="1"/>
  <c r="N7" i="1"/>
  <c r="O7" i="1" l="1"/>
  <c r="R7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37" i="1"/>
  <c r="I138" i="1"/>
  <c r="I139" i="1"/>
  <c r="I140" i="1"/>
  <c r="I141" i="1"/>
  <c r="I142" i="1"/>
  <c r="I143" i="1"/>
  <c r="I145" i="1"/>
  <c r="I146" i="1"/>
  <c r="I147" i="1"/>
  <c r="I148" i="1"/>
  <c r="I149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6" i="1"/>
  <c r="P7" i="1" l="1"/>
  <c r="R7" i="1" l="1"/>
  <c r="J69" i="1" l="1"/>
  <c r="O69" i="1" s="1"/>
  <c r="J101" i="1"/>
  <c r="O101" i="1" s="1"/>
  <c r="P101" i="1" s="1"/>
  <c r="R101" i="1" s="1"/>
  <c r="P69" i="1" l="1"/>
  <c r="R69" i="1" l="1"/>
</calcChain>
</file>

<file path=xl/sharedStrings.xml><?xml version="1.0" encoding="utf-8"?>
<sst xmlns="http://schemas.openxmlformats.org/spreadsheetml/2006/main" count="1299" uniqueCount="858">
  <si>
    <t>Località</t>
  </si>
  <si>
    <t>BOLLO</t>
  </si>
  <si>
    <t>92028140280</t>
  </si>
  <si>
    <t>PD1A00100X</t>
  </si>
  <si>
    <t>GESU' BAMBINO</t>
  </si>
  <si>
    <t>PARROCCHIA</t>
  </si>
  <si>
    <t>SAN LORENZO MARTIRE</t>
  </si>
  <si>
    <t>CUORE IMMACOLATO DI MARIA</t>
  </si>
  <si>
    <t>92028160288</t>
  </si>
  <si>
    <t>PD1A00300G</t>
  </si>
  <si>
    <t>MARIA IMMACOLATA</t>
  </si>
  <si>
    <t>ASN</t>
  </si>
  <si>
    <t>92028130281</t>
  </si>
  <si>
    <t>PD1A005007</t>
  </si>
  <si>
    <t>Monteortone</t>
  </si>
  <si>
    <t>SANTA MARIA ASSUNTA</t>
  </si>
  <si>
    <t>92030670282</t>
  </si>
  <si>
    <t>PD1A006003</t>
  </si>
  <si>
    <t>MADONNA DI FATIMA</t>
  </si>
  <si>
    <t>SAN GIOVANNI BATTISTA</t>
  </si>
  <si>
    <t>92028560289</t>
  </si>
  <si>
    <t>PD1A00700V</t>
  </si>
  <si>
    <t>SANT'ANTONIO</t>
  </si>
  <si>
    <t>SAN TOMMASO APOSTOLO</t>
  </si>
  <si>
    <t>92028510284</t>
  </si>
  <si>
    <t>PD1A01600N</t>
  </si>
  <si>
    <t>GIOVANNI XXIII</t>
  </si>
  <si>
    <t>ANNUNCIAZIONE DELLA BEATA VERGINE MARIA</t>
  </si>
  <si>
    <t>PD1A018009</t>
  </si>
  <si>
    <t>Sant'Agostino</t>
  </si>
  <si>
    <t>SAN AGOSTINO VESCOVO</t>
  </si>
  <si>
    <t>92028480280</t>
  </si>
  <si>
    <t>PD1A019005</t>
  </si>
  <si>
    <t>SACRO CUORE</t>
  </si>
  <si>
    <t>Carpanedo</t>
  </si>
  <si>
    <t>SANTO STEFANO</t>
  </si>
  <si>
    <t>92028530282</t>
  </si>
  <si>
    <t>PD1A020009</t>
  </si>
  <si>
    <t>SAN PIO X</t>
  </si>
  <si>
    <t>Lion</t>
  </si>
  <si>
    <t>SANT'ANDREA</t>
  </si>
  <si>
    <t>80208730582</t>
  </si>
  <si>
    <t>PD1A021005</t>
  </si>
  <si>
    <t>MADONNA DEL ROSARIO</t>
  </si>
  <si>
    <t>E.P.R.</t>
  </si>
  <si>
    <t>San Giacomo</t>
  </si>
  <si>
    <t>92040280288</t>
  </si>
  <si>
    <t>PD1A071017</t>
  </si>
  <si>
    <t>SAN LORENZO - CARLO LIVIERO</t>
  </si>
  <si>
    <t>San Lorenzo</t>
  </si>
  <si>
    <t>SAN LORENZO</t>
  </si>
  <si>
    <t>92028520283</t>
  </si>
  <si>
    <t>PD1A247003</t>
  </si>
  <si>
    <t>PADRE ANTONIO</t>
  </si>
  <si>
    <t>Mandriola</t>
  </si>
  <si>
    <t>SAN GIACOMO APOSTOLO</t>
  </si>
  <si>
    <t>92030010281</t>
  </si>
  <si>
    <t>PD1A02400L</t>
  </si>
  <si>
    <t>SANT'ANDREA APOSTOLO</t>
  </si>
  <si>
    <t>91002870284</t>
  </si>
  <si>
    <t>PD1A02800X</t>
  </si>
  <si>
    <t>FRANCESCO PETRARCA</t>
  </si>
  <si>
    <t>92029590285</t>
  </si>
  <si>
    <t>PD1A03200G</t>
  </si>
  <si>
    <t>SACRA FAMIGLIA</t>
  </si>
  <si>
    <t>80012110286</t>
  </si>
  <si>
    <t>PD1A034007</t>
  </si>
  <si>
    <t>SAN PIETRO</t>
  </si>
  <si>
    <t>Vallonga</t>
  </si>
  <si>
    <t>SAN PIETRO APOSTOLO</t>
  </si>
  <si>
    <t>92030550286</t>
  </si>
  <si>
    <t>PD1A03600V</t>
  </si>
  <si>
    <t>SANTISSIMI ANGELI CUSTODI</t>
  </si>
  <si>
    <t>SAN MICHELE ARCANGELO</t>
  </si>
  <si>
    <t>PD1A03800E</t>
  </si>
  <si>
    <t>SAN GAETANO</t>
  </si>
  <si>
    <t>PD1A03900A</t>
  </si>
  <si>
    <t>MARIA AUSILIATRICE</t>
  </si>
  <si>
    <t>91002900289</t>
  </si>
  <si>
    <t>PD1A04100A</t>
  </si>
  <si>
    <t>SAN SEBASTIANO</t>
  </si>
  <si>
    <t>SANTAMARIA DELLA NEVE</t>
  </si>
  <si>
    <t>91003340287</t>
  </si>
  <si>
    <t>PD1A02500C</t>
  </si>
  <si>
    <t>ANGELA FACCIOLI</t>
  </si>
  <si>
    <t>San Fidenzio</t>
  </si>
  <si>
    <t>SAN FIDENZIO</t>
  </si>
  <si>
    <t>92029420285</t>
  </si>
  <si>
    <t>PD1A043002</t>
  </si>
  <si>
    <t>SANTA MARIA GORETTI</t>
  </si>
  <si>
    <t>SAN LEONARDO</t>
  </si>
  <si>
    <t>92032190289</t>
  </si>
  <si>
    <t>PD1A04600D</t>
  </si>
  <si>
    <t>SANT'EUFEMIA</t>
  </si>
  <si>
    <t>Sant'Eufemia</t>
  </si>
  <si>
    <t>SANTA EUFEMIA</t>
  </si>
  <si>
    <t>92030560285</t>
  </si>
  <si>
    <t>PD1A047009</t>
  </si>
  <si>
    <t>DON ANTONIO DALLE CARBONARE</t>
  </si>
  <si>
    <t>San Michele delle Badesse</t>
  </si>
  <si>
    <t>92030090283</t>
  </si>
  <si>
    <t>PD1A048005</t>
  </si>
  <si>
    <t>SANTA MARIA DEGLI ANGELI</t>
  </si>
  <si>
    <t xml:space="preserve">SANT'AGOSTINO </t>
  </si>
  <si>
    <t>92030960287</t>
  </si>
  <si>
    <t>PD1A050005</t>
  </si>
  <si>
    <t>ELISABETTA VENDRAMINI</t>
  </si>
  <si>
    <t>SANTISSIMO SALVATORE</t>
  </si>
  <si>
    <t>92027700282</t>
  </si>
  <si>
    <t>PD1A05200R</t>
  </si>
  <si>
    <t>MATER DIVINI AMORIS</t>
  </si>
  <si>
    <t>Campagnola</t>
  </si>
  <si>
    <t>SANTI PIETRO E PAOLO</t>
  </si>
  <si>
    <t>80039820289</t>
  </si>
  <si>
    <t>PD1A05300L</t>
  </si>
  <si>
    <t>Mejaniga</t>
  </si>
  <si>
    <t>02641010588</t>
  </si>
  <si>
    <t>PD1A055008</t>
  </si>
  <si>
    <t>Castagnara</t>
  </si>
  <si>
    <t>SUORE RIPARATRICI DEL SACRO CUORE</t>
  </si>
  <si>
    <t>90001500280</t>
  </si>
  <si>
    <t>PD1A05700X</t>
  </si>
  <si>
    <t>Marsango</t>
  </si>
  <si>
    <t>SAN PROSDOCIMO</t>
  </si>
  <si>
    <t>90001520288</t>
  </si>
  <si>
    <t>PD1A05800Q</t>
  </si>
  <si>
    <t>SAN MARTINO</t>
  </si>
  <si>
    <t>92027510285</t>
  </si>
  <si>
    <t>PD1A06000Q</t>
  </si>
  <si>
    <t>DON BORTOLO OREGNA</t>
  </si>
  <si>
    <t>92286820284</t>
  </si>
  <si>
    <t>PD1A06200B</t>
  </si>
  <si>
    <t>SAN GIUSEPPE</t>
  </si>
  <si>
    <t>Bronzola</t>
  </si>
  <si>
    <t>ASSOCIAZIONE SCUOLA INFANZIA SAN GIUSEPPE</t>
  </si>
  <si>
    <t>92030060286</t>
  </si>
  <si>
    <t>PD1A063007</t>
  </si>
  <si>
    <t>SAN NICOLA</t>
  </si>
  <si>
    <t>Fiumicello</t>
  </si>
  <si>
    <t>92030890286</t>
  </si>
  <si>
    <t>PD1A064003</t>
  </si>
  <si>
    <t>Sant'Andrea</t>
  </si>
  <si>
    <t>92037760284</t>
  </si>
  <si>
    <t>PD1A06500V</t>
  </si>
  <si>
    <t>ROMIATI</t>
  </si>
  <si>
    <t>Reschigliano</t>
  </si>
  <si>
    <t>SAN DANIELE MARTIRE</t>
  </si>
  <si>
    <t>00809610280</t>
  </si>
  <si>
    <t>PD1A06600P</t>
  </si>
  <si>
    <t>ORAZIO TRETTI</t>
  </si>
  <si>
    <t>FONDAZIONE</t>
  </si>
  <si>
    <t>FONDAZIONE SCUOLA MATERNA ORAZIO TRETTI</t>
  </si>
  <si>
    <t>80036180281</t>
  </si>
  <si>
    <t>PD1A06700E</t>
  </si>
  <si>
    <t>Bevadoro</t>
  </si>
  <si>
    <t>02561930286</t>
  </si>
  <si>
    <t>PD1A06800A</t>
  </si>
  <si>
    <t>UMBERTO I</t>
  </si>
  <si>
    <t>ASSOCIAZIONE</t>
  </si>
  <si>
    <t>ASSOCIAZIONE PER LA GESTIONE DELLA SCUOLA MATERNA UMBERTO I</t>
  </si>
  <si>
    <t>91003350286</t>
  </si>
  <si>
    <t>PD1A071006</t>
  </si>
  <si>
    <t>DON LORENZO MILANI</t>
  </si>
  <si>
    <t>92030070285</t>
  </si>
  <si>
    <t>PD1A072002</t>
  </si>
  <si>
    <t>00762420289</t>
  </si>
  <si>
    <t>PD1A07300T</t>
  </si>
  <si>
    <t>EMILIA GIRARDELLO FERRARI FARINAZZO</t>
  </si>
  <si>
    <t>IPAB</t>
  </si>
  <si>
    <t>04068300286</t>
  </si>
  <si>
    <t>PD1A07400N</t>
  </si>
  <si>
    <t>SPES - Servizi alla Persona Educativi e Sociali</t>
  </si>
  <si>
    <t>92030990284</t>
  </si>
  <si>
    <t>PD1A07500D</t>
  </si>
  <si>
    <t>Ronchi</t>
  </si>
  <si>
    <t>82001830288</t>
  </si>
  <si>
    <t>PD1A076009</t>
  </si>
  <si>
    <t>LA MADRE ITALIANA</t>
  </si>
  <si>
    <t>ENTE LOCALE TERRITORIALE</t>
  </si>
  <si>
    <t>COMUNE CASTELBALDO</t>
  </si>
  <si>
    <t>92031230284</t>
  </si>
  <si>
    <t>PD1A077005</t>
  </si>
  <si>
    <t>MOSCHINI ROSSI</t>
  </si>
  <si>
    <t>ESALTAZIONE DELLA SANTA CROCE</t>
  </si>
  <si>
    <t>92030580283</t>
  </si>
  <si>
    <t>PD1A078001</t>
  </si>
  <si>
    <t>BEATO GIORDANO FORZATE'</t>
  </si>
  <si>
    <t>Monte Merlo</t>
  </si>
  <si>
    <t>03431790280</t>
  </si>
  <si>
    <t>PD1A080001</t>
  </si>
  <si>
    <t>STEINER WALDORF AURORA</t>
  </si>
  <si>
    <t>00530190248</t>
  </si>
  <si>
    <t>PD1A08100R</t>
  </si>
  <si>
    <t>INFANZIA_FARINA</t>
  </si>
  <si>
    <t>90001560284</t>
  </si>
  <si>
    <t>PD1A08200L</t>
  </si>
  <si>
    <t>SANTI PROSDOCIMO E DONATO</t>
  </si>
  <si>
    <t>90001570283</t>
  </si>
  <si>
    <t>PD1A08300C</t>
  </si>
  <si>
    <t>Ca' Onorai</t>
  </si>
  <si>
    <t>PRESENTAZIONE DELLA BEATA VERGINE MARIA</t>
  </si>
  <si>
    <t>90001530287</t>
  </si>
  <si>
    <t>PD1A084008</t>
  </si>
  <si>
    <t>Laghi</t>
  </si>
  <si>
    <t>90001610287</t>
  </si>
  <si>
    <t>PD1A085004</t>
  </si>
  <si>
    <t>SANTA BERTILLA BOSCARDIN</t>
  </si>
  <si>
    <t>Pozzetto</t>
  </si>
  <si>
    <t>SANTISSIMO REDENTORE</t>
  </si>
  <si>
    <t>90002250281</t>
  </si>
  <si>
    <t>PD1A08600X</t>
  </si>
  <si>
    <t>ISIDORO WIEL</t>
  </si>
  <si>
    <t>Santa Croce</t>
  </si>
  <si>
    <t>SANTA CROCE BIGOLINA</t>
  </si>
  <si>
    <t>90001490284</t>
  </si>
  <si>
    <t>PD1A08700Q</t>
  </si>
  <si>
    <t>Santa Maria</t>
  </si>
  <si>
    <t>92029270284</t>
  </si>
  <si>
    <t>PD1A08800G</t>
  </si>
  <si>
    <t>Conche</t>
  </si>
  <si>
    <t>SANTA MARIA DELLA NEVE</t>
  </si>
  <si>
    <t>92029350284</t>
  </si>
  <si>
    <t>PD1A08900B</t>
  </si>
  <si>
    <t>GIULIANO VALLINI</t>
  </si>
  <si>
    <t>SAN ZACCARIA</t>
  </si>
  <si>
    <t>00517380267</t>
  </si>
  <si>
    <t>PD1A09000G</t>
  </si>
  <si>
    <t>SAN GIOVANNI BATTISTA DE LA SALLE</t>
  </si>
  <si>
    <t>92030020280</t>
  </si>
  <si>
    <t>PD1A093003</t>
  </si>
  <si>
    <t>Civè</t>
  </si>
  <si>
    <t>SAN DONATO</t>
  </si>
  <si>
    <t>92031580282</t>
  </si>
  <si>
    <t>PD1A09600E</t>
  </si>
  <si>
    <t>San Maria di Non</t>
  </si>
  <si>
    <t>92031440289</t>
  </si>
  <si>
    <t>PD1A098006</t>
  </si>
  <si>
    <t>DON EVARISTO ROMANATO</t>
  </si>
  <si>
    <t>Pieve</t>
  </si>
  <si>
    <t>SANTA GIULIANA</t>
  </si>
  <si>
    <t>92029610281</t>
  </si>
  <si>
    <t>PD1A10200L</t>
  </si>
  <si>
    <t>Carrara San Giorgio</t>
  </si>
  <si>
    <t>SAN GIORGIO</t>
  </si>
  <si>
    <t>92030240284</t>
  </si>
  <si>
    <t>PD1A104008</t>
  </si>
  <si>
    <t>Carrara Santo Stefano</t>
  </si>
  <si>
    <t>92031250282</t>
  </si>
  <si>
    <t>PD1A24400G</t>
  </si>
  <si>
    <t>Terradura</t>
  </si>
  <si>
    <t>82000450286</t>
  </si>
  <si>
    <t>PD1A10700Q</t>
  </si>
  <si>
    <t>SANTA MARIA DELLE GRAZIE</t>
  </si>
  <si>
    <t>I.R.E.A. MORINI PEDRINA -PELA' TONO</t>
  </si>
  <si>
    <t>90001910281</t>
  </si>
  <si>
    <t>PD1A10800G</t>
  </si>
  <si>
    <t>MONUMENTO AI CADUTI</t>
  </si>
  <si>
    <t>SANTA MARIA E BEATO BERTRANDO</t>
  </si>
  <si>
    <t>90000630286</t>
  </si>
  <si>
    <t>PD1A11000G</t>
  </si>
  <si>
    <t>SAN GIORGIO MARTIRE</t>
  </si>
  <si>
    <t>San Giorgio in Brenta</t>
  </si>
  <si>
    <t>90001600288</t>
  </si>
  <si>
    <t>PD1A113003</t>
  </si>
  <si>
    <t>GAETANO GIARDINO</t>
  </si>
  <si>
    <t>SANTA MARIA MADDALENA</t>
  </si>
  <si>
    <t>90006490289</t>
  </si>
  <si>
    <t>PD1A11400V</t>
  </si>
  <si>
    <t>SANTISSIMI INNOCENTI</t>
  </si>
  <si>
    <t>Mottinello Nuovo</t>
  </si>
  <si>
    <t>ASSOCIAZIONE GENITORI SCUOLA INFANZIA S.S. INNOCENTI</t>
  </si>
  <si>
    <t>91002800281</t>
  </si>
  <si>
    <t>PD1A11500P</t>
  </si>
  <si>
    <t>SAN GREGORIO BARBARIGO</t>
  </si>
  <si>
    <t>Valsanzibio</t>
  </si>
  <si>
    <t>90002550284</t>
  </si>
  <si>
    <t>PD1A00400B</t>
  </si>
  <si>
    <t>SAN MARTINO VESCOVO</t>
  </si>
  <si>
    <t>90002220284</t>
  </si>
  <si>
    <t>PD1A00800P</t>
  </si>
  <si>
    <t>SANTI BIAGIO E DANIELE</t>
  </si>
  <si>
    <t>PD1A11100B</t>
  </si>
  <si>
    <t>92028490289</t>
  </si>
  <si>
    <t>PD1A01000P</t>
  </si>
  <si>
    <t>SAN BIAGIO</t>
  </si>
  <si>
    <t>92030260282</t>
  </si>
  <si>
    <t>PD1A00900E</t>
  </si>
  <si>
    <t>SANTA LUCIA FILIPPINI</t>
  </si>
  <si>
    <t>SANTI FELICE E FORTUNATO</t>
  </si>
  <si>
    <t>92033140283</t>
  </si>
  <si>
    <t>PD1A01100E</t>
  </si>
  <si>
    <t>GIO BATTA GANZINA</t>
  </si>
  <si>
    <t>Loreggiola</t>
  </si>
  <si>
    <t>SANTA MARIA IMMACOLATA</t>
  </si>
  <si>
    <t>92033420289</t>
  </si>
  <si>
    <t>PD1A01200A</t>
  </si>
  <si>
    <t>LEONE WOLLEMBORG</t>
  </si>
  <si>
    <t>PURIFICAZIONE DELLA BEATA VERGINE MARIA</t>
  </si>
  <si>
    <t>92029570287</t>
  </si>
  <si>
    <t>PD1A01500T</t>
  </si>
  <si>
    <t>MARIA BAMBINA</t>
  </si>
  <si>
    <t>NATIVITA' DELLA BEATA VERGINE MARIA</t>
  </si>
  <si>
    <t>92029280283</t>
  </si>
  <si>
    <t>PD1A01700D</t>
  </si>
  <si>
    <t>TONINO PETROBELLI</t>
  </si>
  <si>
    <t>Bertipaglia</t>
  </si>
  <si>
    <t>SACRO CUORE DI GESU'</t>
  </si>
  <si>
    <t>82001470283</t>
  </si>
  <si>
    <t>PD1A014002</t>
  </si>
  <si>
    <t>COMUNE DI MASI</t>
  </si>
  <si>
    <t>92032790286</t>
  </si>
  <si>
    <t>PD1A022001</t>
  </si>
  <si>
    <t>SAVARDO</t>
  </si>
  <si>
    <t>SAN ALESSANDRO</t>
  </si>
  <si>
    <t>92032920289</t>
  </si>
  <si>
    <t>PD1A02300R</t>
  </si>
  <si>
    <t>SAN LUIGI</t>
  </si>
  <si>
    <t>Sandono</t>
  </si>
  <si>
    <t>SANTI ABDON E SENNEN MARTIRI</t>
  </si>
  <si>
    <t>92030630286</t>
  </si>
  <si>
    <t>PD1A03100Q</t>
  </si>
  <si>
    <t>MONSIGNOR ANGELO CANDEO</t>
  </si>
  <si>
    <t>SAN BARTOLOMEO APOSTOLO</t>
  </si>
  <si>
    <t>92029600282</t>
  </si>
  <si>
    <t>PD1A03300B</t>
  </si>
  <si>
    <t>AVE MARIA</t>
  </si>
  <si>
    <t>Lissaro</t>
  </si>
  <si>
    <t>PD1ATM500P</t>
  </si>
  <si>
    <t>ARCOBALENO</t>
  </si>
  <si>
    <t>00463870543</t>
  </si>
  <si>
    <t>PD1A035003</t>
  </si>
  <si>
    <t>PICCOLE ANCELLE SACRO CUORE</t>
  </si>
  <si>
    <t>PD1A03700P</t>
  </si>
  <si>
    <t>MARIA CARAMORE</t>
  </si>
  <si>
    <t>91002690286</t>
  </si>
  <si>
    <t>PD1A04000E</t>
  </si>
  <si>
    <t>SANTI COSMA E DAMIANO</t>
  </si>
  <si>
    <t>San Cosma</t>
  </si>
  <si>
    <t>82004530281</t>
  </si>
  <si>
    <t>PD1A042006</t>
  </si>
  <si>
    <t>PROSDOCIMI BARICOLO</t>
  </si>
  <si>
    <t>SCUOLA DELL'INFANZIA PROSDOCIMI BARICOLO</t>
  </si>
  <si>
    <t>91002380284</t>
  </si>
  <si>
    <t>PD1A04400T</t>
  </si>
  <si>
    <t>REGINA TURATO</t>
  </si>
  <si>
    <t>Borgo San Zeno</t>
  </si>
  <si>
    <t>SAN ZENONE</t>
  </si>
  <si>
    <t>92029290282</t>
  </si>
  <si>
    <t>PD1A049001</t>
  </si>
  <si>
    <t>92030490285</t>
  </si>
  <si>
    <t>PD1A051001</t>
  </si>
  <si>
    <t>Turri</t>
  </si>
  <si>
    <t>SANTISSIMO ROSARIO</t>
  </si>
  <si>
    <t>92029410286</t>
  </si>
  <si>
    <t>PD1A05400C</t>
  </si>
  <si>
    <t>92031190280</t>
  </si>
  <si>
    <t>PD1A056004</t>
  </si>
  <si>
    <t>Noventana</t>
  </si>
  <si>
    <t>SANT'ANTONIO DA PADOVA</t>
  </si>
  <si>
    <t>05216650282</t>
  </si>
  <si>
    <t>PS1AIO5007</t>
  </si>
  <si>
    <t>BIM BUM BAM</t>
  </si>
  <si>
    <t>BIM BUM BAM S.R.L.</t>
  </si>
  <si>
    <t>91003300281</t>
  </si>
  <si>
    <t>PD1A05900G</t>
  </si>
  <si>
    <t>PD1A09400V</t>
  </si>
  <si>
    <t>CONGREGAZIONE DELLE PICCOLE ANCELLE DEL SACRO CUORE</t>
  </si>
  <si>
    <t>00631840279</t>
  </si>
  <si>
    <t>PD1A09700A</t>
  </si>
  <si>
    <t>ISTITUTO DELLE SUORE MAESTRE DI SANTA DOROTEA</t>
  </si>
  <si>
    <t>PD1A099002</t>
  </si>
  <si>
    <t>00762110286</t>
  </si>
  <si>
    <t>PD1A100001</t>
  </si>
  <si>
    <t>ISTITUTO CLAIR ANCELLE DI MARIA IMMACOLATA</t>
  </si>
  <si>
    <t>00668130289</t>
  </si>
  <si>
    <t>PD1A10100R</t>
  </si>
  <si>
    <t>CASA SECOLARE DELLE DIMESSE</t>
  </si>
  <si>
    <t>02381780580</t>
  </si>
  <si>
    <t>PD1A10300C</t>
  </si>
  <si>
    <t>ANNIBALE MARIA DI FRANCIA</t>
  </si>
  <si>
    <t>ISTITUTO FIGLIE DEL DIVINO ZELO</t>
  </si>
  <si>
    <t>PD1A10600X</t>
  </si>
  <si>
    <t>Altichiero</t>
  </si>
  <si>
    <t>92029970289</t>
  </si>
  <si>
    <t>PD1A10900B</t>
  </si>
  <si>
    <t>SAN CARLO BORROMEO</t>
  </si>
  <si>
    <t>Arcella</t>
  </si>
  <si>
    <t>92106210286</t>
  </si>
  <si>
    <t>PD1A112007</t>
  </si>
  <si>
    <t>STEINER WALDORF PADOVA SOCIETA' COOPERATIVA SOCIALE ONLUS</t>
  </si>
  <si>
    <t>00644060287</t>
  </si>
  <si>
    <t>PD1A11600E</t>
  </si>
  <si>
    <t>BRUNO MUNARI</t>
  </si>
  <si>
    <t>COMUNE DI PADOVA</t>
  </si>
  <si>
    <t>PD1A118006</t>
  </si>
  <si>
    <t>IL MAGO DI OZ</t>
  </si>
  <si>
    <t>00669950289</t>
  </si>
  <si>
    <t>PD1A119002</t>
  </si>
  <si>
    <t>SUORE TERZIARIE FRANCESCANE ELISABETTINE</t>
  </si>
  <si>
    <t>92030130287</t>
  </si>
  <si>
    <t>PD1A120006</t>
  </si>
  <si>
    <t>NOSTRA SIGNORA DI FATIMA</t>
  </si>
  <si>
    <t>Montà</t>
  </si>
  <si>
    <t>PD1A121002</t>
  </si>
  <si>
    <t>MENEGHINI CARRARO</t>
  </si>
  <si>
    <t>92029720288</t>
  </si>
  <si>
    <t>PD1A12400D</t>
  </si>
  <si>
    <t>SANTISSIMA TRINITA'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</si>
  <si>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</si>
  <si>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</si>
  <si>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</si>
  <si>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</si>
  <si>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</si>
  <si>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</si>
  <si>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</si>
  <si>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</si>
  <si>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92030180282</t>
  </si>
  <si>
    <t>PD1A13600Q</t>
  </si>
  <si>
    <t>STELLA MATTUTINA</t>
  </si>
  <si>
    <t>Torre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</si>
  <si>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</si>
  <si>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</si>
  <si>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</si>
  <si>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</si>
  <si>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</si>
  <si>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</si>
  <si>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</si>
  <si>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PD1A18000T</t>
  </si>
  <si>
    <t>SAN GREGORIO MAGNO</t>
  </si>
  <si>
    <t>San Gregorio</t>
  </si>
  <si>
    <t>92040310283</t>
  </si>
  <si>
    <t>PD1A18100N</t>
  </si>
  <si>
    <t>MADONNA INCORONATA</t>
  </si>
  <si>
    <t>Camin</t>
  </si>
  <si>
    <t>92032490283</t>
  </si>
  <si>
    <t>PD1A18200D</t>
  </si>
  <si>
    <t>Granze di Camin</t>
  </si>
  <si>
    <t>SAN CLEMENTE</t>
  </si>
  <si>
    <t>80038020287</t>
  </si>
  <si>
    <t>PD1A183009</t>
  </si>
  <si>
    <t>Stanga</t>
  </si>
  <si>
    <t>PD1A184005</t>
  </si>
  <si>
    <t>CREMONESE</t>
  </si>
  <si>
    <t>80007570288</t>
  </si>
  <si>
    <t>PD1A185001</t>
  </si>
  <si>
    <t>Forcellini</t>
  </si>
  <si>
    <t>00634360275</t>
  </si>
  <si>
    <t>PD1A18600R</t>
  </si>
  <si>
    <t>CRISTO RE</t>
  </si>
  <si>
    <t>ISTITUTO DELLE SUORE FRANCESCANE DI CRISTO RE</t>
  </si>
  <si>
    <t>80011290287</t>
  </si>
  <si>
    <t>PD1A18700L</t>
  </si>
  <si>
    <t>92029540280</t>
  </si>
  <si>
    <t>PD1A18800C</t>
  </si>
  <si>
    <t>MADONNA PELLEGRINA</t>
  </si>
  <si>
    <t>Madonna Pellegrina</t>
  </si>
  <si>
    <t>01993240280</t>
  </si>
  <si>
    <t>PD1A189008</t>
  </si>
  <si>
    <t>IRPEA - ISTITUTI RIUNITI PADOVANI DI EDUCAZIONE E ASSISTENZA</t>
  </si>
  <si>
    <t>00666980289</t>
  </si>
  <si>
    <t>PD1A19000C</t>
  </si>
  <si>
    <t>ISTITUTO SUORE SAN FRANCESCO DI SALES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</si>
  <si>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</si>
  <si>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</si>
  <si>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</si>
  <si>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</si>
  <si>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</si>
  <si>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</si>
  <si>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</si>
  <si>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</si>
  <si>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COMPAGNIA SANTA TERESA DI GESU'</t>
  </si>
  <si>
    <t>92004220635</t>
  </si>
  <si>
    <t>PD1A226002</t>
  </si>
  <si>
    <t>CONGREGAZIONE PICCOLE APOSTOLE DELLA REDENZIONE</t>
  </si>
  <si>
    <t>00217240282</t>
  </si>
  <si>
    <t>PD1A22900D</t>
  </si>
  <si>
    <t>THE ENGLISHINTERNATIONAL SCHOOL</t>
  </si>
  <si>
    <t>The English International School of Padua srl</t>
  </si>
  <si>
    <t>00660710161</t>
  </si>
  <si>
    <t>PD1A23000N</t>
  </si>
  <si>
    <t>MADRE DOSITEA BOTTANI</t>
  </si>
  <si>
    <t>ISTITUTO SUORE ORSOLINE DI GANDINO</t>
  </si>
  <si>
    <t>PD1A23100D</t>
  </si>
  <si>
    <t>WOLLEMBORG</t>
  </si>
  <si>
    <t>92029950281</t>
  </si>
  <si>
    <t>PD1A232009</t>
  </si>
  <si>
    <t>MAMMA MARGHERITA</t>
  </si>
  <si>
    <t>SAN GIOVANNI BOSCO</t>
  </si>
  <si>
    <t>92029390280</t>
  </si>
  <si>
    <t>PD1A233005</t>
  </si>
  <si>
    <t>Mandria</t>
  </si>
  <si>
    <t>NATIVITA' BEATA VERGINE MARIA</t>
  </si>
  <si>
    <t>92029620280</t>
  </si>
  <si>
    <t>PD1A234001</t>
  </si>
  <si>
    <t>LUIGI MARAN</t>
  </si>
  <si>
    <t>Voltabrusegana</t>
  </si>
  <si>
    <t>02477630582</t>
  </si>
  <si>
    <t>PD1A23500R</t>
  </si>
  <si>
    <t>BEATO LUIGI GUANELLA</t>
  </si>
  <si>
    <t>PD1A23600L</t>
  </si>
  <si>
    <t>ANTONIO ROSSI</t>
  </si>
  <si>
    <t>92027720280</t>
  </si>
  <si>
    <t>PD1A238008</t>
  </si>
  <si>
    <t>San Giuseppe</t>
  </si>
  <si>
    <t>PD1A239004</t>
  </si>
  <si>
    <t>SANTA MARIA DEL CARMINE</t>
  </si>
  <si>
    <t>Carmine</t>
  </si>
  <si>
    <t>00427050232</t>
  </si>
  <si>
    <t>PD1A240008</t>
  </si>
  <si>
    <t>PICCOLE SUORE SACRA FAMIGLIA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</si>
  <si>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</si>
  <si>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</si>
  <si>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</si>
  <si>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</si>
  <si>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</si>
  <si>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</si>
  <si>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PD1A7P500T</t>
  </si>
  <si>
    <t>04429530282</t>
  </si>
  <si>
    <t>PD1A83500Z</t>
  </si>
  <si>
    <t>LA CASA DELLE FATE</t>
  </si>
  <si>
    <t>CAPOVILLA MONICA</t>
  </si>
  <si>
    <t>00682190285</t>
  </si>
  <si>
    <t>PD1A995005</t>
  </si>
  <si>
    <t>CLARA E GUIDO FERRO</t>
  </si>
  <si>
    <t>FONDAZIONE OPERA IMMACOLATA CONCEZIONE ONLUS</t>
  </si>
  <si>
    <t>02266810288</t>
  </si>
  <si>
    <t>PD1AAA505</t>
  </si>
  <si>
    <t>ALBA KIDS</t>
  </si>
  <si>
    <t>ALBA SOLIDARIETA' SOCIALE</t>
  </si>
  <si>
    <t>PD1AIG500T</t>
  </si>
  <si>
    <t>CASA DEI BAMBINI MARIA MONTESSORI</t>
  </si>
  <si>
    <t>01046780282</t>
  </si>
  <si>
    <t>PD1ALE500M</t>
  </si>
  <si>
    <t>TERRA DEI PICCOLI</t>
  </si>
  <si>
    <t>Cooperativa Sociale TERR.A.</t>
  </si>
  <si>
    <t>03258170277</t>
  </si>
  <si>
    <t>PD1AMM500A</t>
  </si>
  <si>
    <t>ZIP ANGELO BOSCHETTI</t>
  </si>
  <si>
    <t>PD1ARL500R</t>
  </si>
  <si>
    <t>LUIGI GUI</t>
  </si>
  <si>
    <t>04662580283</t>
  </si>
  <si>
    <t>PD1AVZ5009</t>
  </si>
  <si>
    <t>ITALO CINESE SIIC</t>
  </si>
  <si>
    <t>SRL (COMMERCIALE)</t>
  </si>
  <si>
    <t>SVILUPPO E ISTRUZIONE DELLA CULTURA ITALO CINESE SRL</t>
  </si>
  <si>
    <t>92037740286</t>
  </si>
  <si>
    <t>PD1A12300N</t>
  </si>
  <si>
    <t>Presina</t>
  </si>
  <si>
    <t>92042390283</t>
  </si>
  <si>
    <t>PD1A125009</t>
  </si>
  <si>
    <t>DON LUCIANO ZANCHETTA</t>
  </si>
  <si>
    <t>Tremignon</t>
  </si>
  <si>
    <t>80013230281</t>
  </si>
  <si>
    <t>PD1A24500B</t>
  </si>
  <si>
    <t>NATIVITA' DELLA BEATA VERGINE MARIA E SAN SILVESTRO</t>
  </si>
  <si>
    <t>92034000288</t>
  </si>
  <si>
    <t>PD1A127001</t>
  </si>
  <si>
    <t>SAN BIAGIO VESCOVO E MARTIRE</t>
  </si>
  <si>
    <t>92032480284</t>
  </si>
  <si>
    <t>PD1A12900L</t>
  </si>
  <si>
    <t>Levada</t>
  </si>
  <si>
    <t>92031540286</t>
  </si>
  <si>
    <t>PD1A13100L</t>
  </si>
  <si>
    <t>Arzerello</t>
  </si>
  <si>
    <t>MADONNA ADDOLORATA</t>
  </si>
  <si>
    <t>92030770280</t>
  </si>
  <si>
    <t>PD1A13200C</t>
  </si>
  <si>
    <t>Corte</t>
  </si>
  <si>
    <t>92165800282</t>
  </si>
  <si>
    <t>PD1A133008</t>
  </si>
  <si>
    <t>FONDAZIONE SANTA CAPITANIO</t>
  </si>
  <si>
    <t>91003410288</t>
  </si>
  <si>
    <t>PD1A12200T</t>
  </si>
  <si>
    <t>SANTA MARTA</t>
  </si>
  <si>
    <t>92030850280</t>
  </si>
  <si>
    <t>PD1A13500X</t>
  </si>
  <si>
    <t>Rio</t>
  </si>
  <si>
    <t>SANTI ANTONIO E CARLO</t>
  </si>
  <si>
    <t>92029430284</t>
  </si>
  <si>
    <t>PD1A13700G</t>
  </si>
  <si>
    <t>92029670285</t>
  </si>
  <si>
    <t>PD1A13800B</t>
  </si>
  <si>
    <t>Roncaglia</t>
  </si>
  <si>
    <t>SAN BASILIO MAGNO</t>
  </si>
  <si>
    <t>00475130282</t>
  </si>
  <si>
    <t>PD1A14000B</t>
  </si>
  <si>
    <t>INFANZIA_ANTONIO GALVAN</t>
  </si>
  <si>
    <t>PD1A142003</t>
  </si>
  <si>
    <t>92029640288</t>
  </si>
  <si>
    <t>PD1A14400P</t>
  </si>
  <si>
    <t>Bastia</t>
  </si>
  <si>
    <t>PD1A14600A</t>
  </si>
  <si>
    <t>LA CITTA' DEI BAMBINI</t>
  </si>
  <si>
    <t>Sarmeola</t>
  </si>
  <si>
    <t>92032170281</t>
  </si>
  <si>
    <t>PD1A147006</t>
  </si>
  <si>
    <t>CIVILI VAROTTO</t>
  </si>
  <si>
    <t>Bosco</t>
  </si>
  <si>
    <t>SANTI MARIA E TEOBALDO</t>
  </si>
  <si>
    <t>92031450288</t>
  </si>
  <si>
    <t>PD1A148002</t>
  </si>
  <si>
    <t>04177100288</t>
  </si>
  <si>
    <t>PD1ACF5002</t>
  </si>
  <si>
    <t>MELICOCCOLO</t>
  </si>
  <si>
    <t>NADABARUFFA - SOCIETA' COOPERATIVA SOCIALE a R.L.</t>
  </si>
  <si>
    <t>92030920281</t>
  </si>
  <si>
    <t>PD1A16000L</t>
  </si>
  <si>
    <t>92032160282</t>
  </si>
  <si>
    <t>PD1A16100C</t>
  </si>
  <si>
    <t>Creola</t>
  </si>
  <si>
    <t>80013690286</t>
  </si>
  <si>
    <t>PD1A150002</t>
  </si>
  <si>
    <t>92030860289</t>
  </si>
  <si>
    <t>PD1A15100T</t>
  </si>
  <si>
    <t>Arsego</t>
  </si>
  <si>
    <t>SANTI MARTINO E LAMBERTO</t>
  </si>
  <si>
    <t>92030030289</t>
  </si>
  <si>
    <t>PD1A15200N</t>
  </si>
  <si>
    <t>Cavino</t>
  </si>
  <si>
    <t>90001890285</t>
  </si>
  <si>
    <t>PD1A15300D</t>
  </si>
  <si>
    <t>90002210285</t>
  </si>
  <si>
    <t>PD1A15700R</t>
  </si>
  <si>
    <t>PIO ANTONELLI</t>
  </si>
  <si>
    <t>01908510280</t>
  </si>
  <si>
    <t>PD1A805003</t>
  </si>
  <si>
    <t>CULLA D'ORO</t>
  </si>
  <si>
    <t>80194930584</t>
  </si>
  <si>
    <t>PD1A162008</t>
  </si>
  <si>
    <t>FIGLIE DI SANT'ANNA</t>
  </si>
  <si>
    <t>ISTITUTO FIGLIE DI S ANNA</t>
  </si>
  <si>
    <t>91003370284</t>
  </si>
  <si>
    <t>PD1A15800L</t>
  </si>
  <si>
    <t>SAN MAURO</t>
  </si>
  <si>
    <t>91002570280</t>
  </si>
  <si>
    <t>PD1A15900C</t>
  </si>
  <si>
    <t>Vanzo</t>
  </si>
  <si>
    <t>SAN MATTEO APOSTOLO</t>
  </si>
  <si>
    <t>92029510283</t>
  </si>
  <si>
    <t>PD1A154009</t>
  </si>
  <si>
    <t>DON GIUSEPPE LAGO</t>
  </si>
  <si>
    <t>SANTA GIUSTINA VERGINE E MARTIRE</t>
  </si>
  <si>
    <t>92038280282</t>
  </si>
  <si>
    <t>PD1A155005</t>
  </si>
  <si>
    <t>Fratte</t>
  </si>
  <si>
    <t>92029710289</t>
  </si>
  <si>
    <t>PD1A163004</t>
  </si>
  <si>
    <t>92029690283</t>
  </si>
  <si>
    <t>PD1A16400X</t>
  </si>
  <si>
    <t>Vigorovea</t>
  </si>
  <si>
    <t>92031590281</t>
  </si>
  <si>
    <t>PD1A16700B</t>
  </si>
  <si>
    <t>AI CADUTI DI GUERRA</t>
  </si>
  <si>
    <t>92031620286</t>
  </si>
  <si>
    <t>PD1A168007</t>
  </si>
  <si>
    <t>Villatora</t>
  </si>
  <si>
    <t>SANTI SIMONE E GIUDA</t>
  </si>
  <si>
    <t>80013930286</t>
  </si>
  <si>
    <t>PD1A169003</t>
  </si>
  <si>
    <t>92029440283</t>
  </si>
  <si>
    <t>PD1A170007</t>
  </si>
  <si>
    <t>Caselle</t>
  </si>
  <si>
    <t>92029370282</t>
  </si>
  <si>
    <t>PD1A171003</t>
  </si>
  <si>
    <t>MARIA MONTESSORI</t>
  </si>
  <si>
    <t>San Domenico</t>
  </si>
  <si>
    <t>SAN DOMENICO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</si>
  <si>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</si>
  <si>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</si>
  <si>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</si>
  <si>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</si>
  <si>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</si>
  <si>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</si>
  <si>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</si>
  <si>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91003310280</t>
  </si>
  <si>
    <t>PD1A17300P</t>
  </si>
  <si>
    <t>ELVIRA RIZZATO</t>
  </si>
  <si>
    <t>91002950284</t>
  </si>
  <si>
    <t>PD1A17400E</t>
  </si>
  <si>
    <t>Arteselle</t>
  </si>
  <si>
    <t>91003290284</t>
  </si>
  <si>
    <t>PD1A17500A</t>
  </si>
  <si>
    <t>SANTA CATERINA VERGINE E MARTIRE</t>
  </si>
  <si>
    <t>00733550289</t>
  </si>
  <si>
    <t>PD1A177002</t>
  </si>
  <si>
    <t>SAN BENEDETTO</t>
  </si>
  <si>
    <t>San Biagio</t>
  </si>
  <si>
    <t>92030640285</t>
  </si>
  <si>
    <t>PD1A17800T</t>
  </si>
  <si>
    <t>90001510289</t>
  </si>
  <si>
    <t>PD1A19300X</t>
  </si>
  <si>
    <t>90001580282</t>
  </si>
  <si>
    <t>PD1A19400Q</t>
  </si>
  <si>
    <t>Onara</t>
  </si>
  <si>
    <t>92030150285</t>
  </si>
  <si>
    <t>PD1A19500G</t>
  </si>
  <si>
    <t>PAPA LUCIANI</t>
  </si>
  <si>
    <t>PD1A19600B</t>
  </si>
  <si>
    <t>ELISA MALUTA</t>
  </si>
  <si>
    <t>Luvigliano</t>
  </si>
  <si>
    <t>92036280284</t>
  </si>
  <si>
    <t>PD1A197007</t>
  </si>
  <si>
    <t>LUDOVICO ANTONIO CAGNIN</t>
  </si>
  <si>
    <t>00681890281</t>
  </si>
  <si>
    <t>PD1A198003</t>
  </si>
  <si>
    <t>Sant'Ambrogio di Grion</t>
  </si>
  <si>
    <t>SANT'AMBROGIO VESCOVO E DOTTORE</t>
  </si>
  <si>
    <t>92030720285</t>
  </si>
  <si>
    <t>PD1A19900V</t>
  </si>
  <si>
    <t>DON NICOLO' CONDOTTA</t>
  </si>
  <si>
    <t>Silvelle</t>
  </si>
  <si>
    <t>92032510288</t>
  </si>
  <si>
    <t>PD1A20000T</t>
  </si>
  <si>
    <t>EVARISTO SQUIZZATO</t>
  </si>
  <si>
    <t>Fossalta Padovana</t>
  </si>
  <si>
    <t>SAN GIACOMO MAGGIORE E APOSTOLO</t>
  </si>
  <si>
    <t>92031210286</t>
  </si>
  <si>
    <t>PD1A20100N</t>
  </si>
  <si>
    <t>92027790283</t>
  </si>
  <si>
    <t>PD1A203009</t>
  </si>
  <si>
    <t>PD1ALF500R</t>
  </si>
  <si>
    <t>92030210287</t>
  </si>
  <si>
    <t>PD1A205001</t>
  </si>
  <si>
    <t>COSTANTE BETTIN</t>
  </si>
  <si>
    <t>92029680284</t>
  </si>
  <si>
    <t>PD1A20600R</t>
  </si>
  <si>
    <t>Saletto</t>
  </si>
  <si>
    <t>SAN SILVESTRO</t>
  </si>
  <si>
    <t>92030570284</t>
  </si>
  <si>
    <t>PD1A20700L</t>
  </si>
  <si>
    <t>Tavo</t>
  </si>
  <si>
    <t>92031530287</t>
  </si>
  <si>
    <t>PD1A20800C</t>
  </si>
  <si>
    <t>SUOR LUCIA DE GASPERI</t>
  </si>
  <si>
    <t>Terraglione</t>
  </si>
  <si>
    <t>80014190286</t>
  </si>
  <si>
    <t>PD1A209008</t>
  </si>
  <si>
    <t>SANTA MARGHERITA</t>
  </si>
  <si>
    <t>92029340285</t>
  </si>
  <si>
    <t>PD1A21000C</t>
  </si>
  <si>
    <t>Perega</t>
  </si>
  <si>
    <t>SANTI VINCENZO E ANASTASIO</t>
  </si>
  <si>
    <t>92028470281</t>
  </si>
  <si>
    <t>PD1A211008</t>
  </si>
  <si>
    <t>Perarolo</t>
  </si>
  <si>
    <t>92029400287</t>
  </si>
  <si>
    <t>PD1A212004</t>
  </si>
  <si>
    <t>Pionca</t>
  </si>
  <si>
    <t>SANT'AMBROGIO</t>
  </si>
  <si>
    <t>00688940287</t>
  </si>
  <si>
    <t>PD1A21300X</t>
  </si>
  <si>
    <t>Codiverno</t>
  </si>
  <si>
    <t>PD1A21400Q</t>
  </si>
  <si>
    <t>SAN DOMENICO SAVIO</t>
  </si>
  <si>
    <t>Abbazia Pisani</t>
  </si>
  <si>
    <t>92040850288</t>
  </si>
  <si>
    <t>PD1A21500G</t>
  </si>
  <si>
    <t>SUOR ALMAROSA RECH</t>
  </si>
  <si>
    <t>SANTI GIUSEPPE E GIULIANA</t>
  </si>
  <si>
    <t>92031480285</t>
  </si>
  <si>
    <t>PD1A217007</t>
  </si>
  <si>
    <t>AI CADUTI</t>
  </si>
  <si>
    <t>SANTA CECILIA</t>
  </si>
  <si>
    <t>PD1A218003</t>
  </si>
  <si>
    <t>Ronchi di Campanile</t>
  </si>
  <si>
    <t>PD1A220003</t>
  </si>
  <si>
    <t>Taggì di Sopra</t>
  </si>
  <si>
    <t>PD1A22100V</t>
  </si>
  <si>
    <t>SAN NICOLO'</t>
  </si>
  <si>
    <t>Taggì di Sotto</t>
  </si>
  <si>
    <t>92030040288</t>
  </si>
  <si>
    <t>PD1A22300E</t>
  </si>
  <si>
    <t>92031170282</t>
  </si>
  <si>
    <t>PD1A225006</t>
  </si>
  <si>
    <t>Murelle</t>
  </si>
  <si>
    <t>92180710284</t>
  </si>
  <si>
    <t>PD1ALU500A</t>
  </si>
  <si>
    <t>OASI DELLA CICOGNA</t>
  </si>
  <si>
    <t>91002730280</t>
  </si>
  <si>
    <t>PD1A22700T</t>
  </si>
  <si>
    <t>Boccon</t>
  </si>
  <si>
    <t>NATIVITA' DELLA BEATA VERGINE</t>
  </si>
  <si>
    <t>OPERA MONSIGNOR LIVIERO</t>
  </si>
  <si>
    <t>COLLEGIO DIMESSE</t>
  </si>
  <si>
    <t>DON BOSCO</t>
  </si>
  <si>
    <t>ISTITUTO FEMMINILE DON BOSCO DELLE F.M.A.</t>
  </si>
  <si>
    <t>Acconto già erogato</t>
  </si>
  <si>
    <t>Assegnazione totale USR</t>
  </si>
  <si>
    <t>Nuovo acconto</t>
  </si>
  <si>
    <t>COOPERATIVA SOCIALE ONLUS</t>
  </si>
  <si>
    <t>FONDAZIONE ONLUS</t>
  </si>
  <si>
    <t>COOPERATIVA SOCIALE 0NLUS</t>
  </si>
  <si>
    <t>IMPRESA SOCIALE</t>
  </si>
  <si>
    <t>92030080284</t>
  </si>
  <si>
    <t>CONSORZIO ARCOBALENO SOCIETA' COOPERATIVA SOCIALE</t>
  </si>
  <si>
    <t>(San Siro)</t>
  </si>
  <si>
    <t>92027780284</t>
  </si>
  <si>
    <t>ASSOCIAZIONE OASI DELLA CICOGNA</t>
  </si>
  <si>
    <t>92031030288</t>
  </si>
  <si>
    <t>PD1A91500U</t>
  </si>
  <si>
    <t>QUATTROMARTIRI</t>
  </si>
  <si>
    <t>CF</t>
  </si>
  <si>
    <t>CM</t>
  </si>
  <si>
    <t>DENOMINAZIONE MATERNE INFANZIA PARITARIE</t>
  </si>
  <si>
    <t>ACCONTO 20_21 EROGATO NEL 2020</t>
  </si>
  <si>
    <t>SANT'AGOSTINO VESCOVO</t>
  </si>
  <si>
    <t>CASA DEI BAMBINI SANTA MARIA</t>
  </si>
  <si>
    <t>92030830282</t>
  </si>
  <si>
    <t xml:space="preserve">I.S.M.E.T. - PIA UNIONE </t>
  </si>
  <si>
    <t>SANT'ANTONINO E PRESBITERO MARTIRE</t>
  </si>
  <si>
    <t>SCUOLA MATERNA EMILIA GIRARDELLO FERRARI FARINAZZO</t>
  </si>
  <si>
    <t>SAN BERNARDO ABATE</t>
  </si>
  <si>
    <t>BEATA VERGINE MARIA IMMACOLATA</t>
  </si>
  <si>
    <t>SAN GIORGIO IN BRENTA</t>
  </si>
  <si>
    <t>04709740288</t>
  </si>
  <si>
    <t>G e C MOSCHINI</t>
  </si>
  <si>
    <t>INFANZIA WALDORF</t>
  </si>
  <si>
    <t>COOP SOCIALE AURORA S. C.</t>
  </si>
  <si>
    <t>IMPRESA SOCIALE CONSORZIO FRA COOPERATIVE SOCIALI ONLUS</t>
  </si>
  <si>
    <t>SANTA TERESINA BAMBIN GESU'</t>
  </si>
  <si>
    <t>SCUOLA MATERNA MARIA AUSILIATRICE</t>
  </si>
  <si>
    <t>SACRO CUORE GESU'</t>
  </si>
  <si>
    <t>SAN GIACOMO APOSTOLO DI MANDRIOLA</t>
  </si>
  <si>
    <t>ANNUNCIAZIONE B. V. MARIA</t>
  </si>
  <si>
    <t>NATIVITA' B. V. M. ALLA MANDRIA</t>
  </si>
  <si>
    <t>ISTITUTO FIGLIE DI SANTA MARIA DIVINA PROVVIDENZA</t>
  </si>
  <si>
    <t>SCUOLA MATERNA SAN BENEDETTO</t>
  </si>
  <si>
    <t>SCUOLA MATERNA ED ELEMENTARE PARIFICATA A GALVAN</t>
  </si>
  <si>
    <t>PD A</t>
  </si>
  <si>
    <t>PD S</t>
  </si>
  <si>
    <t>PD media</t>
  </si>
  <si>
    <t>IMPORTO SEZIONE NO COMMERCIALE</t>
  </si>
  <si>
    <t>ACCONTO EROGATO ANNI PRECEDENTI</t>
  </si>
  <si>
    <t>Ditta (COMMERCIALE)</t>
  </si>
  <si>
    <t xml:space="preserve">Fisso per scuola </t>
  </si>
  <si>
    <t xml:space="preserve">Budget sezioni no commerciali </t>
  </si>
  <si>
    <t>Saldo My Baby e Parrocchia</t>
  </si>
  <si>
    <t>Assegnazione 20/21</t>
  </si>
  <si>
    <t>Saldo 20/21</t>
  </si>
  <si>
    <t>di cui saldo 20/21</t>
  </si>
  <si>
    <t>SANTA DOROTEA</t>
  </si>
  <si>
    <t>VANZO</t>
  </si>
  <si>
    <t>SANTA CROCE</t>
  </si>
  <si>
    <t>TERESIANUM</t>
  </si>
  <si>
    <r>
      <t xml:space="preserve">M'S BABY SRL </t>
    </r>
    <r>
      <rPr>
        <sz val="6"/>
        <rFont val="Calibri"/>
        <family val="2"/>
        <scheme val="major"/>
      </rPr>
      <t>(8 mesi compensa con Parrocchia4 mesi)</t>
    </r>
  </si>
  <si>
    <t>IMPORTO FISSO SCUOLA</t>
  </si>
  <si>
    <t>ORDINARIO 2020_21</t>
  </si>
  <si>
    <t>SALDO 20_21</t>
  </si>
  <si>
    <t>IRES</t>
  </si>
  <si>
    <t>Netto Ordinario SALDO A.S. 20/21</t>
  </si>
  <si>
    <t>IL DIRIGENTE</t>
  </si>
  <si>
    <t>Dott. Roberto Natale</t>
  </si>
  <si>
    <t>M.I. - U.S.R. per il Veneto - Ufficio V Ufficio Ambito Territoriale sede di Padova</t>
  </si>
  <si>
    <t>Decreto Dipartimentale M.I. 397/2021 - Decreto Direttoriale USR Veneto 957/2021</t>
  </si>
  <si>
    <t>Contributo ordinario A.S. 2020/21 alle Scuole paritarie materne - A.F. 2021 Capitolo 1477 PG 1</t>
  </si>
  <si>
    <t>ENTE GESTORE DELLA SCUOLA MATERNA / CENTRO INFANZIA</t>
  </si>
  <si>
    <t>ISTITUTO SUORE MAESTRE SANTA DOROTEA FIGLIE SACRI CUORI</t>
  </si>
  <si>
    <t>CASA PRIMARIA IN TREVISO ISTITUTO FIGLIE CARITA' CANOSSIANE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</si>
</sst>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25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9"/>
      <name val="Tahoma"/>
      <family val="2"/>
      <charset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8"/>
      <name val="Calibri"/>
      <family val="2"/>
      <scheme val="major"/>
    </font>
    <font>
      <b/>
      <sz val="8"/>
      <name val="Calibri"/>
      <family val="2"/>
      <scheme val="major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Arial"/>
      <family val="2"/>
    </font>
    <font>
      <sz val="6"/>
      <name val="Calibri"/>
      <family val="2"/>
      <scheme val="major"/>
    </font>
    <font>
      <b/>
      <sz val="8"/>
      <name val="Calibri"/>
      <family val="2"/>
      <scheme val="minor"/>
    </font>
    <font>
      <sz val="5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2" tint="-0.249977111117893"/>
      <name val="Calibri"/>
      <family val="2"/>
      <scheme val="major"/>
    </font>
    <font>
      <sz val="8"/>
      <name val="Abadi"/>
      <family val="2"/>
    </font>
    <font>
      <sz val="6"/>
      <name val="Abad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FD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1">
      <alignment vertical="top"/>
    </xf>
    <xf numFmtId="43" fontId="14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6" fillId="0" borderId="1" xfId="0" applyFont="1" applyBorder="1"/>
    <xf numFmtId="0" fontId="7" fillId="2" borderId="1" xfId="0" applyFont="1" applyFill="1" applyBorder="1"/>
    <xf numFmtId="164" fontId="2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/>
    <xf numFmtId="164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7" fillId="0" borderId="1" xfId="0" applyFont="1" applyFill="1" applyBorder="1"/>
    <xf numFmtId="164" fontId="7" fillId="2" borderId="1" xfId="0" applyNumberFormat="1" applyFont="1" applyFill="1" applyBorder="1"/>
    <xf numFmtId="164" fontId="7" fillId="0" borderId="1" xfId="0" applyNumberFormat="1" applyFont="1" applyFill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0" fontId="8" fillId="0" borderId="0" xfId="0" applyFont="1" applyAlignment="1"/>
    <xf numFmtId="164" fontId="9" fillId="0" borderId="1" xfId="0" applyNumberFormat="1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164" fontId="7" fillId="2" borderId="8" xfId="0" applyNumberFormat="1" applyFont="1" applyFill="1" applyBorder="1"/>
    <xf numFmtId="164" fontId="7" fillId="0" borderId="8" xfId="0" applyNumberFormat="1" applyFont="1" applyFill="1" applyBorder="1"/>
    <xf numFmtId="0" fontId="7" fillId="0" borderId="9" xfId="0" applyFont="1" applyBorder="1"/>
    <xf numFmtId="0" fontId="7" fillId="2" borderId="10" xfId="0" applyFont="1" applyFill="1" applyBorder="1"/>
    <xf numFmtId="0" fontId="7" fillId="0" borderId="11" xfId="0" applyFont="1" applyBorder="1"/>
    <xf numFmtId="0" fontId="0" fillId="0" borderId="10" xfId="0" applyFont="1" applyBorder="1" applyAlignment="1"/>
    <xf numFmtId="164" fontId="6" fillId="3" borderId="1" xfId="0" applyNumberFormat="1" applyFont="1" applyFill="1" applyBorder="1"/>
    <xf numFmtId="0" fontId="7" fillId="0" borderId="10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8" fillId="0" borderId="11" xfId="0" applyFont="1" applyBorder="1" applyAlignment="1"/>
    <xf numFmtId="0" fontId="8" fillId="2" borderId="1" xfId="0" applyFont="1" applyFill="1" applyBorder="1" applyAlignment="1"/>
    <xf numFmtId="0" fontId="6" fillId="0" borderId="12" xfId="0" applyFont="1" applyBorder="1"/>
    <xf numFmtId="0" fontId="6" fillId="0" borderId="13" xfId="0" applyFont="1" applyBorder="1"/>
    <xf numFmtId="164" fontId="6" fillId="0" borderId="13" xfId="0" applyNumberFormat="1" applyFont="1" applyBorder="1"/>
    <xf numFmtId="0" fontId="6" fillId="0" borderId="14" xfId="0" applyFont="1" applyBorder="1"/>
    <xf numFmtId="0" fontId="10" fillId="0" borderId="3" xfId="0" quotePrefix="1" applyFont="1" applyFill="1" applyBorder="1" applyAlignment="1">
      <alignment vertical="center"/>
    </xf>
    <xf numFmtId="0" fontId="10" fillId="0" borderId="17" xfId="0" quotePrefix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shrinkToFit="1"/>
    </xf>
    <xf numFmtId="0" fontId="10" fillId="0" borderId="5" xfId="0" quotePrefix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5" xfId="0" quotePrefix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 shrinkToFit="1"/>
    </xf>
    <xf numFmtId="0" fontId="16" fillId="0" borderId="2" xfId="1" applyFont="1" applyFill="1" applyBorder="1">
      <alignment vertical="top"/>
    </xf>
    <xf numFmtId="164" fontId="10" fillId="0" borderId="18" xfId="0" applyNumberFormat="1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vertical="center"/>
    </xf>
    <xf numFmtId="0" fontId="1" fillId="0" borderId="10" xfId="0" applyFont="1" applyBorder="1"/>
    <xf numFmtId="43" fontId="20" fillId="0" borderId="15" xfId="2" applyFont="1" applyFill="1" applyBorder="1" applyAlignment="1">
      <alignment vertical="center"/>
    </xf>
    <xf numFmtId="164" fontId="20" fillId="0" borderId="15" xfId="0" applyNumberFormat="1" applyFont="1" applyFill="1" applyBorder="1" applyAlignment="1">
      <alignment vertical="center"/>
    </xf>
    <xf numFmtId="43" fontId="20" fillId="0" borderId="19" xfId="2" applyFont="1" applyFill="1" applyBorder="1" applyAlignment="1">
      <alignment vertical="center"/>
    </xf>
    <xf numFmtId="164" fontId="20" fillId="0" borderId="19" xfId="0" applyNumberFormat="1" applyFont="1" applyFill="1" applyBorder="1" applyAlignment="1">
      <alignment vertical="center"/>
    </xf>
    <xf numFmtId="0" fontId="19" fillId="0" borderId="0" xfId="0" applyFont="1" applyFill="1" applyAlignment="1"/>
    <xf numFmtId="0" fontId="16" fillId="0" borderId="6" xfId="1" applyFont="1" applyFill="1" applyBorder="1">
      <alignment vertical="top"/>
    </xf>
    <xf numFmtId="1" fontId="16" fillId="0" borderId="6" xfId="1" applyNumberFormat="1" applyFont="1" applyFill="1" applyBorder="1">
      <alignment vertical="top"/>
    </xf>
    <xf numFmtId="164" fontId="10" fillId="0" borderId="19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2" fontId="16" fillId="0" borderId="6" xfId="2" applyNumberFormat="1" applyFont="1" applyFill="1" applyBorder="1" applyAlignment="1">
      <alignment vertical="top"/>
    </xf>
    <xf numFmtId="164" fontId="11" fillId="0" borderId="18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0" fontId="16" fillId="0" borderId="4" xfId="1" applyFont="1" applyFill="1" applyBorder="1">
      <alignment vertical="top"/>
    </xf>
    <xf numFmtId="0" fontId="16" fillId="0" borderId="16" xfId="1" applyFont="1" applyFill="1" applyBorder="1">
      <alignment vertical="top"/>
    </xf>
    <xf numFmtId="0" fontId="10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1" xfId="0" applyFont="1" applyFill="1" applyBorder="1" applyAlignment="1"/>
    <xf numFmtId="0" fontId="23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4" borderId="15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/>
    <xf numFmtId="164" fontId="21" fillId="4" borderId="21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0" fillId="0" borderId="1" xfId="0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Normale 2 4" xfId="1" xr:uid="{00000000-0005-0000-0000-000003000000}"/>
  </cellStyles>
  <dxfs count="0"/>
  <tableStyles count="0" defaultTableStyle="TableStyleMedium2" defaultPivotStyle="PivotStyleLight16"/>
  <colors>
    <mruColors>
      <color rgb="FFE2F90B"/>
      <color rgb="FFFFFF99"/>
      <color rgb="FFFFFFCC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51954</xdr:rowOff>
    </xdr:from>
    <xdr:to>
      <xdr:col>1</xdr:col>
      <xdr:colOff>199158</xdr:colOff>
      <xdr:row>0</xdr:row>
      <xdr:rowOff>649431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4C8AA4-A226-496A-B2E0-9C3C8519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51954"/>
          <a:ext cx="658091" cy="59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199159</xdr:colOff>
      <xdr:row>0</xdr:row>
      <xdr:rowOff>17318</xdr:rowOff>
    </xdr:from>
    <xdr:to>
      <xdr:col>17</xdr:col>
      <xdr:colOff>395129</xdr:colOff>
      <xdr:row>0</xdr:row>
      <xdr:rowOff>700954</xdr:rowOff>
    </xdr:to>
    <xdr:pic>
      <xdr:nvPicPr>
        <xdr:cNvPr id="5" name="Immagine 4" descr="Descrizione: emblema_gr">
          <a:extLst>
            <a:ext uri="{FF2B5EF4-FFF2-40B4-BE49-F238E27FC236}">
              <a16:creationId xmlns:a16="http://schemas.microsoft.com/office/drawing/2014/main" id="{98C43192-0F5B-4350-83E8-99599E22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9909" y="17318"/>
          <a:ext cx="611606" cy="68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13"/>
  <sheetViews>
    <sheetView tabSelected="1" zoomScale="110" zoomScaleNormal="110" workbookViewId="0">
      <selection activeCell="F6" sqref="F6"/>
    </sheetView>
  </sheetViews>
  <sheetFormatPr defaultColWidth="9.25" defaultRowHeight="11.25" x14ac:dyDescent="0.2"/>
  <cols>
    <col min="1" max="1" width="8.5" style="57" customWidth="1"/>
    <col min="2" max="2" width="8.75" style="57" customWidth="1"/>
    <col min="3" max="3" width="19.625" style="57" customWidth="1"/>
    <col min="4" max="5" width="13.125" style="57" customWidth="1"/>
    <col min="6" max="6" width="40.625" style="57" customWidth="1"/>
    <col min="7" max="7" width="5.375" style="57" hidden="1" customWidth="1"/>
    <col min="8" max="8" width="3.5" style="57" hidden="1" customWidth="1"/>
    <col min="9" max="9" width="3.25" style="57" hidden="1" customWidth="1"/>
    <col min="10" max="11" width="7.5" style="70" customWidth="1"/>
    <col min="12" max="12" width="6.5" style="70" customWidth="1"/>
    <col min="13" max="13" width="8" style="70" customWidth="1"/>
    <col min="14" max="14" width="7.875" style="70" customWidth="1"/>
    <col min="15" max="15" width="7.5" style="57" customWidth="1"/>
    <col min="16" max="16" width="7.125" style="57" customWidth="1"/>
    <col min="17" max="17" width="5.5" style="57" customWidth="1"/>
    <col min="18" max="18" width="8.125" style="57" customWidth="1"/>
    <col min="19" max="16384" width="9.25" style="57"/>
  </cols>
  <sheetData>
    <row r="1" spans="1:44" ht="56.25" customHeight="1" x14ac:dyDescent="0.2">
      <c r="A1" s="85" t="s">
        <v>852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44" ht="14.25" x14ac:dyDescent="0.2">
      <c r="A2" s="86" t="s">
        <v>854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44" s="70" customFormat="1" ht="22.5" customHeight="1" x14ac:dyDescent="0.2">
      <c r="A3" s="87" t="s">
        <v>853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44" s="81" customFormat="1" ht="45" customHeight="1" x14ac:dyDescent="0.15">
      <c r="A4" s="71" t="s">
        <v>801</v>
      </c>
      <c r="B4" s="71" t="s">
        <v>802</v>
      </c>
      <c r="C4" s="71" t="s">
        <v>803</v>
      </c>
      <c r="D4" s="71" t="s">
        <v>0</v>
      </c>
      <c r="E4" s="84" t="s">
        <v>855</v>
      </c>
      <c r="F4" s="84"/>
      <c r="G4" s="71" t="s">
        <v>828</v>
      </c>
      <c r="H4" s="71" t="s">
        <v>829</v>
      </c>
      <c r="I4" s="71" t="s">
        <v>830</v>
      </c>
      <c r="J4" s="71" t="s">
        <v>804</v>
      </c>
      <c r="K4" s="71" t="s">
        <v>832</v>
      </c>
      <c r="L4" s="71" t="s">
        <v>845</v>
      </c>
      <c r="M4" s="71" t="s">
        <v>831</v>
      </c>
      <c r="N4" s="71" t="s">
        <v>846</v>
      </c>
      <c r="O4" s="71" t="s">
        <v>847</v>
      </c>
      <c r="P4" s="80" t="s">
        <v>848</v>
      </c>
      <c r="Q4" s="80" t="s">
        <v>1</v>
      </c>
      <c r="R4" s="80" t="s">
        <v>849</v>
      </c>
    </row>
    <row r="5" spans="1:44" ht="12" thickBot="1" x14ac:dyDescent="0.25">
      <c r="A5" s="74"/>
      <c r="B5" s="74"/>
      <c r="C5" s="74"/>
      <c r="D5" s="74"/>
      <c r="E5" s="74"/>
      <c r="F5" s="74"/>
      <c r="G5" s="75"/>
      <c r="H5" s="75"/>
      <c r="I5" s="75"/>
      <c r="J5" s="76"/>
      <c r="K5" s="77"/>
      <c r="L5" s="78"/>
      <c r="M5" s="79">
        <v>11244.26</v>
      </c>
      <c r="N5" s="78"/>
      <c r="O5" s="78"/>
      <c r="P5" s="78"/>
      <c r="Q5" s="78"/>
      <c r="R5" s="78"/>
    </row>
    <row r="6" spans="1:44" s="61" customFormat="1" x14ac:dyDescent="0.2">
      <c r="A6" s="35" t="s">
        <v>2</v>
      </c>
      <c r="B6" s="36" t="s">
        <v>3</v>
      </c>
      <c r="C6" s="39" t="s">
        <v>4</v>
      </c>
      <c r="D6" s="40"/>
      <c r="E6" s="39" t="s">
        <v>5</v>
      </c>
      <c r="F6" s="39" t="s">
        <v>6</v>
      </c>
      <c r="G6" s="58">
        <v>139</v>
      </c>
      <c r="H6" s="58">
        <v>6</v>
      </c>
      <c r="I6" s="59">
        <f>G6/H6</f>
        <v>23.166666666666668</v>
      </c>
      <c r="J6" s="60">
        <v>26325.67</v>
      </c>
      <c r="K6" s="51"/>
      <c r="L6" s="51">
        <v>8464</v>
      </c>
      <c r="M6" s="55">
        <f t="shared" ref="M6:M37" si="0">ROUND($M$5*H6,2)</f>
        <v>67465.56</v>
      </c>
      <c r="N6" s="56">
        <f t="shared" ref="N6:N69" si="1">ROUND(L6+M6,2)</f>
        <v>75929.56</v>
      </c>
      <c r="O6" s="56">
        <f t="shared" ref="O6:O37" si="2">ROUND(N6-J6,2)</f>
        <v>49603.89</v>
      </c>
      <c r="P6" s="55">
        <f>ROUND(O6*4%,2)</f>
        <v>1984.16</v>
      </c>
      <c r="Q6" s="55">
        <v>2</v>
      </c>
      <c r="R6" s="56">
        <f>ROUND(O6-P6-Q6,2)</f>
        <v>47617.73</v>
      </c>
    </row>
    <row r="7" spans="1:44" s="61" customFormat="1" x14ac:dyDescent="0.2">
      <c r="A7" s="34" t="s">
        <v>8</v>
      </c>
      <c r="B7" s="37" t="s">
        <v>9</v>
      </c>
      <c r="C7" s="38" t="s">
        <v>10</v>
      </c>
      <c r="D7" s="37"/>
      <c r="E7" s="38" t="s">
        <v>5</v>
      </c>
      <c r="F7" s="38" t="s">
        <v>821</v>
      </c>
      <c r="G7" s="49">
        <v>88</v>
      </c>
      <c r="H7" s="49">
        <v>4</v>
      </c>
      <c r="I7" s="59">
        <f t="shared" ref="I7:I70" si="3">G7/H7</f>
        <v>22</v>
      </c>
      <c r="J7" s="62">
        <v>18522.86</v>
      </c>
      <c r="K7" s="50"/>
      <c r="L7" s="50">
        <v>8464</v>
      </c>
      <c r="M7" s="53">
        <f t="shared" si="0"/>
        <v>44977.04</v>
      </c>
      <c r="N7" s="54">
        <f t="shared" si="1"/>
        <v>53441.04</v>
      </c>
      <c r="O7" s="54">
        <f t="shared" si="2"/>
        <v>34918.18</v>
      </c>
      <c r="P7" s="53">
        <f t="shared" ref="P7:P70" si="4">ROUND(O7*4%,2)</f>
        <v>1396.73</v>
      </c>
      <c r="Q7" s="55">
        <v>2</v>
      </c>
      <c r="R7" s="56">
        <f t="shared" ref="R7:R70" si="5">ROUND(O7-P7-Q7,2)</f>
        <v>33519.449999999997</v>
      </c>
    </row>
    <row r="8" spans="1:44" s="61" customFormat="1" x14ac:dyDescent="0.2">
      <c r="A8" s="34" t="s">
        <v>12</v>
      </c>
      <c r="B8" s="37" t="s">
        <v>13</v>
      </c>
      <c r="C8" s="38" t="s">
        <v>10</v>
      </c>
      <c r="D8" s="37" t="s">
        <v>14</v>
      </c>
      <c r="E8" s="38" t="s">
        <v>5</v>
      </c>
      <c r="F8" s="38" t="s">
        <v>15</v>
      </c>
      <c r="G8" s="49">
        <v>109</v>
      </c>
      <c r="H8" s="49">
        <v>4</v>
      </c>
      <c r="I8" s="59">
        <f t="shared" si="3"/>
        <v>27.25</v>
      </c>
      <c r="J8" s="62">
        <v>18522.86</v>
      </c>
      <c r="K8" s="50"/>
      <c r="L8" s="50">
        <v>8464</v>
      </c>
      <c r="M8" s="53">
        <f t="shared" si="0"/>
        <v>44977.04</v>
      </c>
      <c r="N8" s="54">
        <f t="shared" si="1"/>
        <v>53441.04</v>
      </c>
      <c r="O8" s="54">
        <f t="shared" si="2"/>
        <v>34918.18</v>
      </c>
      <c r="P8" s="53">
        <f t="shared" si="4"/>
        <v>1396.73</v>
      </c>
      <c r="Q8" s="55">
        <v>2</v>
      </c>
      <c r="R8" s="56">
        <f t="shared" si="5"/>
        <v>33519.449999999997</v>
      </c>
    </row>
    <row r="9" spans="1:44" s="61" customFormat="1" x14ac:dyDescent="0.2">
      <c r="A9" s="34" t="s">
        <v>16</v>
      </c>
      <c r="B9" s="37" t="s">
        <v>17</v>
      </c>
      <c r="C9" s="38" t="s">
        <v>18</v>
      </c>
      <c r="D9" s="37"/>
      <c r="E9" s="38" t="s">
        <v>5</v>
      </c>
      <c r="F9" s="38" t="s">
        <v>19</v>
      </c>
      <c r="G9" s="49">
        <v>52</v>
      </c>
      <c r="H9" s="49">
        <v>2</v>
      </c>
      <c r="I9" s="59">
        <f t="shared" si="3"/>
        <v>26</v>
      </c>
      <c r="J9" s="62">
        <v>14621.46</v>
      </c>
      <c r="K9" s="50"/>
      <c r="L9" s="50">
        <v>8464</v>
      </c>
      <c r="M9" s="53">
        <f t="shared" si="0"/>
        <v>22488.52</v>
      </c>
      <c r="N9" s="54">
        <f t="shared" si="1"/>
        <v>30952.52</v>
      </c>
      <c r="O9" s="54">
        <f t="shared" si="2"/>
        <v>16331.06</v>
      </c>
      <c r="P9" s="53">
        <f t="shared" si="4"/>
        <v>653.24</v>
      </c>
      <c r="Q9" s="55">
        <v>2</v>
      </c>
      <c r="R9" s="56">
        <f t="shared" si="5"/>
        <v>15675.82</v>
      </c>
    </row>
    <row r="10" spans="1:44" s="61" customFormat="1" x14ac:dyDescent="0.2">
      <c r="A10" s="34" t="s">
        <v>20</v>
      </c>
      <c r="B10" s="37" t="s">
        <v>21</v>
      </c>
      <c r="C10" s="38" t="s">
        <v>22</v>
      </c>
      <c r="D10" s="37"/>
      <c r="E10" s="38" t="s">
        <v>5</v>
      </c>
      <c r="F10" s="38" t="s">
        <v>23</v>
      </c>
      <c r="G10" s="49">
        <v>152</v>
      </c>
      <c r="H10" s="49">
        <v>7</v>
      </c>
      <c r="I10" s="59">
        <f t="shared" si="3"/>
        <v>21.714285714285715</v>
      </c>
      <c r="J10" s="62">
        <v>30227.07</v>
      </c>
      <c r="K10" s="50"/>
      <c r="L10" s="50">
        <v>8464</v>
      </c>
      <c r="M10" s="53">
        <f t="shared" si="0"/>
        <v>78709.820000000007</v>
      </c>
      <c r="N10" s="54">
        <f t="shared" si="1"/>
        <v>87173.82</v>
      </c>
      <c r="O10" s="54">
        <f t="shared" si="2"/>
        <v>56946.75</v>
      </c>
      <c r="P10" s="53">
        <f t="shared" si="4"/>
        <v>2277.87</v>
      </c>
      <c r="Q10" s="55">
        <v>2</v>
      </c>
      <c r="R10" s="56">
        <f t="shared" si="5"/>
        <v>54666.879999999997</v>
      </c>
    </row>
    <row r="11" spans="1:44" s="61" customFormat="1" x14ac:dyDescent="0.2">
      <c r="A11" s="34" t="s">
        <v>24</v>
      </c>
      <c r="B11" s="37" t="s">
        <v>25</v>
      </c>
      <c r="C11" s="38" t="s">
        <v>26</v>
      </c>
      <c r="D11" s="37"/>
      <c r="E11" s="38" t="s">
        <v>5</v>
      </c>
      <c r="F11" s="38" t="s">
        <v>823</v>
      </c>
      <c r="G11" s="49">
        <v>91</v>
      </c>
      <c r="H11" s="49">
        <v>4</v>
      </c>
      <c r="I11" s="59">
        <f t="shared" si="3"/>
        <v>22.75</v>
      </c>
      <c r="J11" s="62">
        <v>18522.86</v>
      </c>
      <c r="K11" s="50"/>
      <c r="L11" s="50">
        <v>8464</v>
      </c>
      <c r="M11" s="53">
        <f t="shared" si="0"/>
        <v>44977.04</v>
      </c>
      <c r="N11" s="54">
        <f t="shared" si="1"/>
        <v>53441.04</v>
      </c>
      <c r="O11" s="54">
        <f t="shared" si="2"/>
        <v>34918.18</v>
      </c>
      <c r="P11" s="53">
        <f t="shared" si="4"/>
        <v>1396.73</v>
      </c>
      <c r="Q11" s="55">
        <v>2</v>
      </c>
      <c r="R11" s="56">
        <f t="shared" si="5"/>
        <v>33519.449999999997</v>
      </c>
    </row>
    <row r="12" spans="1:44" s="61" customFormat="1" x14ac:dyDescent="0.2">
      <c r="A12" s="34" t="s">
        <v>796</v>
      </c>
      <c r="B12" s="37" t="s">
        <v>28</v>
      </c>
      <c r="C12" s="38" t="s">
        <v>805</v>
      </c>
      <c r="D12" s="37" t="s">
        <v>29</v>
      </c>
      <c r="E12" s="38" t="s">
        <v>5</v>
      </c>
      <c r="F12" s="38" t="s">
        <v>30</v>
      </c>
      <c r="G12" s="49">
        <v>80</v>
      </c>
      <c r="H12" s="49">
        <v>3</v>
      </c>
      <c r="I12" s="59">
        <f t="shared" si="3"/>
        <v>26.666666666666668</v>
      </c>
      <c r="J12" s="62">
        <v>14621.46</v>
      </c>
      <c r="K12" s="50"/>
      <c r="L12" s="50">
        <v>8464</v>
      </c>
      <c r="M12" s="53">
        <f t="shared" si="0"/>
        <v>33732.78</v>
      </c>
      <c r="N12" s="54">
        <f t="shared" si="1"/>
        <v>42196.78</v>
      </c>
      <c r="O12" s="54">
        <f t="shared" si="2"/>
        <v>27575.32</v>
      </c>
      <c r="P12" s="53">
        <f t="shared" si="4"/>
        <v>1103.01</v>
      </c>
      <c r="Q12" s="55">
        <v>2</v>
      </c>
      <c r="R12" s="56">
        <f t="shared" si="5"/>
        <v>26470.31</v>
      </c>
    </row>
    <row r="13" spans="1:44" s="61" customFormat="1" x14ac:dyDescent="0.2">
      <c r="A13" s="34" t="s">
        <v>31</v>
      </c>
      <c r="B13" s="37" t="s">
        <v>32</v>
      </c>
      <c r="C13" s="38" t="s">
        <v>33</v>
      </c>
      <c r="D13" s="37" t="s">
        <v>34</v>
      </c>
      <c r="E13" s="38" t="s">
        <v>5</v>
      </c>
      <c r="F13" s="38" t="s">
        <v>35</v>
      </c>
      <c r="G13" s="49">
        <v>83</v>
      </c>
      <c r="H13" s="49">
        <v>3</v>
      </c>
      <c r="I13" s="59">
        <f t="shared" si="3"/>
        <v>27.666666666666668</v>
      </c>
      <c r="J13" s="62">
        <v>14621.46</v>
      </c>
      <c r="K13" s="50"/>
      <c r="L13" s="50">
        <v>8464</v>
      </c>
      <c r="M13" s="53">
        <f t="shared" si="0"/>
        <v>33732.78</v>
      </c>
      <c r="N13" s="54">
        <f t="shared" si="1"/>
        <v>42196.78</v>
      </c>
      <c r="O13" s="54">
        <f t="shared" si="2"/>
        <v>27575.32</v>
      </c>
      <c r="P13" s="53">
        <f t="shared" si="4"/>
        <v>1103.01</v>
      </c>
      <c r="Q13" s="55">
        <v>2</v>
      </c>
      <c r="R13" s="56">
        <f t="shared" si="5"/>
        <v>26470.31</v>
      </c>
    </row>
    <row r="14" spans="1:44" s="61" customFormat="1" x14ac:dyDescent="0.2">
      <c r="A14" s="34" t="s">
        <v>36</v>
      </c>
      <c r="B14" s="37" t="s">
        <v>37</v>
      </c>
      <c r="C14" s="38" t="s">
        <v>38</v>
      </c>
      <c r="D14" s="37" t="s">
        <v>39</v>
      </c>
      <c r="E14" s="38" t="s">
        <v>5</v>
      </c>
      <c r="F14" s="38" t="s">
        <v>40</v>
      </c>
      <c r="G14" s="49">
        <v>48</v>
      </c>
      <c r="H14" s="49">
        <v>2</v>
      </c>
      <c r="I14" s="59">
        <f t="shared" si="3"/>
        <v>24</v>
      </c>
      <c r="J14" s="62">
        <v>10720.06</v>
      </c>
      <c r="K14" s="50"/>
      <c r="L14" s="50">
        <v>8464</v>
      </c>
      <c r="M14" s="53">
        <f t="shared" si="0"/>
        <v>22488.52</v>
      </c>
      <c r="N14" s="54">
        <f t="shared" si="1"/>
        <v>30952.52</v>
      </c>
      <c r="O14" s="54">
        <f t="shared" si="2"/>
        <v>20232.46</v>
      </c>
      <c r="P14" s="53">
        <f t="shared" si="4"/>
        <v>809.3</v>
      </c>
      <c r="Q14" s="55">
        <v>2</v>
      </c>
      <c r="R14" s="56">
        <f t="shared" si="5"/>
        <v>19421.16</v>
      </c>
    </row>
    <row r="15" spans="1:44" s="61" customFormat="1" x14ac:dyDescent="0.2">
      <c r="A15" s="34" t="s">
        <v>41</v>
      </c>
      <c r="B15" s="37" t="s">
        <v>42</v>
      </c>
      <c r="C15" s="38" t="s">
        <v>43</v>
      </c>
      <c r="D15" s="37" t="s">
        <v>45</v>
      </c>
      <c r="E15" s="38" t="s">
        <v>44</v>
      </c>
      <c r="F15" s="38" t="s">
        <v>808</v>
      </c>
      <c r="G15" s="49">
        <v>44</v>
      </c>
      <c r="H15" s="49">
        <v>2</v>
      </c>
      <c r="I15" s="59">
        <f t="shared" si="3"/>
        <v>22</v>
      </c>
      <c r="J15" s="62">
        <v>14621.46</v>
      </c>
      <c r="K15" s="50"/>
      <c r="L15" s="50">
        <v>8464</v>
      </c>
      <c r="M15" s="53">
        <f t="shared" si="0"/>
        <v>22488.52</v>
      </c>
      <c r="N15" s="54">
        <f t="shared" si="1"/>
        <v>30952.52</v>
      </c>
      <c r="O15" s="54">
        <f t="shared" si="2"/>
        <v>16331.06</v>
      </c>
      <c r="P15" s="53">
        <f t="shared" si="4"/>
        <v>653.24</v>
      </c>
      <c r="Q15" s="55">
        <v>2</v>
      </c>
      <c r="R15" s="56">
        <f t="shared" si="5"/>
        <v>15675.82</v>
      </c>
    </row>
    <row r="16" spans="1:44" s="61" customFormat="1" x14ac:dyDescent="0.2">
      <c r="A16" s="34" t="s">
        <v>46</v>
      </c>
      <c r="B16" s="37" t="s">
        <v>47</v>
      </c>
      <c r="C16" s="38" t="s">
        <v>48</v>
      </c>
      <c r="D16" s="37" t="s">
        <v>49</v>
      </c>
      <c r="E16" s="38" t="s">
        <v>5</v>
      </c>
      <c r="F16" s="38" t="s">
        <v>50</v>
      </c>
      <c r="G16" s="49">
        <v>122</v>
      </c>
      <c r="H16" s="49">
        <v>5</v>
      </c>
      <c r="I16" s="59">
        <f t="shared" si="3"/>
        <v>24.4</v>
      </c>
      <c r="J16" s="62">
        <v>22424.26</v>
      </c>
      <c r="K16" s="50"/>
      <c r="L16" s="50">
        <v>8464</v>
      </c>
      <c r="M16" s="53">
        <f t="shared" si="0"/>
        <v>56221.3</v>
      </c>
      <c r="N16" s="54">
        <f t="shared" si="1"/>
        <v>64685.3</v>
      </c>
      <c r="O16" s="54">
        <f t="shared" si="2"/>
        <v>42261.04</v>
      </c>
      <c r="P16" s="53">
        <f t="shared" si="4"/>
        <v>1690.44</v>
      </c>
      <c r="Q16" s="55">
        <v>2</v>
      </c>
      <c r="R16" s="56">
        <f t="shared" si="5"/>
        <v>40568.6</v>
      </c>
    </row>
    <row r="17" spans="1:18" s="61" customFormat="1" x14ac:dyDescent="0.2">
      <c r="A17" s="34" t="s">
        <v>51</v>
      </c>
      <c r="B17" s="37" t="s">
        <v>52</v>
      </c>
      <c r="C17" s="38" t="s">
        <v>53</v>
      </c>
      <c r="D17" s="37" t="s">
        <v>54</v>
      </c>
      <c r="E17" s="38" t="s">
        <v>5</v>
      </c>
      <c r="F17" s="38" t="s">
        <v>822</v>
      </c>
      <c r="G17" s="49">
        <v>112</v>
      </c>
      <c r="H17" s="49">
        <v>4</v>
      </c>
      <c r="I17" s="59">
        <f t="shared" si="3"/>
        <v>28</v>
      </c>
      <c r="J17" s="62">
        <v>18522.86</v>
      </c>
      <c r="K17" s="50"/>
      <c r="L17" s="50">
        <v>8464</v>
      </c>
      <c r="M17" s="53">
        <f t="shared" si="0"/>
        <v>44977.04</v>
      </c>
      <c r="N17" s="54">
        <f t="shared" si="1"/>
        <v>53441.04</v>
      </c>
      <c r="O17" s="54">
        <f t="shared" si="2"/>
        <v>34918.18</v>
      </c>
      <c r="P17" s="53">
        <f t="shared" si="4"/>
        <v>1396.73</v>
      </c>
      <c r="Q17" s="55">
        <v>2</v>
      </c>
      <c r="R17" s="56">
        <f t="shared" si="5"/>
        <v>33519.449999999997</v>
      </c>
    </row>
    <row r="18" spans="1:18" s="61" customFormat="1" x14ac:dyDescent="0.2">
      <c r="A18" s="34" t="s">
        <v>56</v>
      </c>
      <c r="B18" s="37" t="s">
        <v>57</v>
      </c>
      <c r="C18" s="38" t="s">
        <v>10</v>
      </c>
      <c r="D18" s="37"/>
      <c r="E18" s="38" t="s">
        <v>5</v>
      </c>
      <c r="F18" s="38" t="s">
        <v>58</v>
      </c>
      <c r="G18" s="49">
        <v>42</v>
      </c>
      <c r="H18" s="49">
        <v>2</v>
      </c>
      <c r="I18" s="59">
        <f t="shared" si="3"/>
        <v>21</v>
      </c>
      <c r="J18" s="62">
        <v>14621.46</v>
      </c>
      <c r="K18" s="50"/>
      <c r="L18" s="50">
        <v>8464</v>
      </c>
      <c r="M18" s="53">
        <f t="shared" si="0"/>
        <v>22488.52</v>
      </c>
      <c r="N18" s="54">
        <f t="shared" si="1"/>
        <v>30952.52</v>
      </c>
      <c r="O18" s="54">
        <f t="shared" si="2"/>
        <v>16331.06</v>
      </c>
      <c r="P18" s="53">
        <f t="shared" si="4"/>
        <v>653.24</v>
      </c>
      <c r="Q18" s="55">
        <v>2</v>
      </c>
      <c r="R18" s="56">
        <f t="shared" si="5"/>
        <v>15675.82</v>
      </c>
    </row>
    <row r="19" spans="1:18" s="61" customFormat="1" x14ac:dyDescent="0.2">
      <c r="A19" s="34" t="s">
        <v>59</v>
      </c>
      <c r="B19" s="37" t="s">
        <v>60</v>
      </c>
      <c r="C19" s="38" t="s">
        <v>61</v>
      </c>
      <c r="D19" s="37"/>
      <c r="E19" s="38" t="s">
        <v>5</v>
      </c>
      <c r="F19" s="38" t="s">
        <v>15</v>
      </c>
      <c r="G19" s="49">
        <v>25</v>
      </c>
      <c r="H19" s="49">
        <v>1</v>
      </c>
      <c r="I19" s="59">
        <f t="shared" si="3"/>
        <v>25</v>
      </c>
      <c r="J19" s="62">
        <v>6818.66</v>
      </c>
      <c r="K19" s="50"/>
      <c r="L19" s="50">
        <v>8464</v>
      </c>
      <c r="M19" s="53">
        <f t="shared" si="0"/>
        <v>11244.26</v>
      </c>
      <c r="N19" s="54">
        <f t="shared" si="1"/>
        <v>19708.259999999998</v>
      </c>
      <c r="O19" s="54">
        <f t="shared" si="2"/>
        <v>12889.6</v>
      </c>
      <c r="P19" s="53">
        <f t="shared" si="4"/>
        <v>515.58000000000004</v>
      </c>
      <c r="Q19" s="55">
        <v>2</v>
      </c>
      <c r="R19" s="56">
        <f t="shared" si="5"/>
        <v>12372.02</v>
      </c>
    </row>
    <row r="20" spans="1:18" s="61" customFormat="1" x14ac:dyDescent="0.2">
      <c r="A20" s="34" t="s">
        <v>62</v>
      </c>
      <c r="B20" s="37" t="s">
        <v>63</v>
      </c>
      <c r="C20" s="38" t="s">
        <v>64</v>
      </c>
      <c r="D20" s="37"/>
      <c r="E20" s="38" t="s">
        <v>5</v>
      </c>
      <c r="F20" s="38" t="s">
        <v>27</v>
      </c>
      <c r="G20" s="49">
        <v>70</v>
      </c>
      <c r="H20" s="49">
        <v>3</v>
      </c>
      <c r="I20" s="59">
        <f t="shared" si="3"/>
        <v>23.333333333333332</v>
      </c>
      <c r="J20" s="62">
        <v>14621.46</v>
      </c>
      <c r="K20" s="50"/>
      <c r="L20" s="50">
        <v>8464</v>
      </c>
      <c r="M20" s="53">
        <f t="shared" si="0"/>
        <v>33732.78</v>
      </c>
      <c r="N20" s="54">
        <f t="shared" si="1"/>
        <v>42196.78</v>
      </c>
      <c r="O20" s="54">
        <f t="shared" si="2"/>
        <v>27575.32</v>
      </c>
      <c r="P20" s="53">
        <f t="shared" si="4"/>
        <v>1103.01</v>
      </c>
      <c r="Q20" s="55">
        <v>2</v>
      </c>
      <c r="R20" s="56">
        <f t="shared" si="5"/>
        <v>26470.31</v>
      </c>
    </row>
    <row r="21" spans="1:18" s="61" customFormat="1" x14ac:dyDescent="0.2">
      <c r="A21" s="34" t="s">
        <v>65</v>
      </c>
      <c r="B21" s="37" t="s">
        <v>66</v>
      </c>
      <c r="C21" s="38" t="s">
        <v>67</v>
      </c>
      <c r="D21" s="37" t="s">
        <v>68</v>
      </c>
      <c r="E21" s="38" t="s">
        <v>5</v>
      </c>
      <c r="F21" s="38" t="s">
        <v>69</v>
      </c>
      <c r="G21" s="49">
        <v>22</v>
      </c>
      <c r="H21" s="49">
        <v>1</v>
      </c>
      <c r="I21" s="59">
        <f t="shared" si="3"/>
        <v>22</v>
      </c>
      <c r="J21" s="62">
        <v>6818.66</v>
      </c>
      <c r="K21" s="50"/>
      <c r="L21" s="50">
        <v>8464</v>
      </c>
      <c r="M21" s="53">
        <f t="shared" si="0"/>
        <v>11244.26</v>
      </c>
      <c r="N21" s="54">
        <f t="shared" si="1"/>
        <v>19708.259999999998</v>
      </c>
      <c r="O21" s="54">
        <f t="shared" si="2"/>
        <v>12889.6</v>
      </c>
      <c r="P21" s="53">
        <f t="shared" si="4"/>
        <v>515.58000000000004</v>
      </c>
      <c r="Q21" s="55">
        <v>2</v>
      </c>
      <c r="R21" s="56">
        <f t="shared" si="5"/>
        <v>12372.02</v>
      </c>
    </row>
    <row r="22" spans="1:18" s="61" customFormat="1" x14ac:dyDescent="0.2">
      <c r="A22" s="34" t="s">
        <v>70</v>
      </c>
      <c r="B22" s="37" t="s">
        <v>71</v>
      </c>
      <c r="C22" s="38" t="s">
        <v>72</v>
      </c>
      <c r="D22" s="37"/>
      <c r="E22" s="38" t="s">
        <v>5</v>
      </c>
      <c r="F22" s="38" t="s">
        <v>73</v>
      </c>
      <c r="G22" s="49">
        <v>70</v>
      </c>
      <c r="H22" s="49">
        <v>3</v>
      </c>
      <c r="I22" s="59">
        <f t="shared" si="3"/>
        <v>23.333333333333332</v>
      </c>
      <c r="J22" s="62">
        <v>14621.46</v>
      </c>
      <c r="K22" s="50"/>
      <c r="L22" s="50">
        <v>8464</v>
      </c>
      <c r="M22" s="53">
        <f t="shared" si="0"/>
        <v>33732.78</v>
      </c>
      <c r="N22" s="54">
        <f t="shared" si="1"/>
        <v>42196.78</v>
      </c>
      <c r="O22" s="54">
        <f t="shared" si="2"/>
        <v>27575.32</v>
      </c>
      <c r="P22" s="53">
        <f t="shared" si="4"/>
        <v>1103.01</v>
      </c>
      <c r="Q22" s="55">
        <v>2</v>
      </c>
      <c r="R22" s="56">
        <f t="shared" si="5"/>
        <v>26470.31</v>
      </c>
    </row>
    <row r="23" spans="1:18" s="61" customFormat="1" x14ac:dyDescent="0.2">
      <c r="A23" s="34" t="s">
        <v>70</v>
      </c>
      <c r="B23" s="37" t="s">
        <v>74</v>
      </c>
      <c r="C23" s="38" t="s">
        <v>75</v>
      </c>
      <c r="D23" s="37" t="s">
        <v>795</v>
      </c>
      <c r="E23" s="38" t="s">
        <v>5</v>
      </c>
      <c r="F23" s="38" t="s">
        <v>73</v>
      </c>
      <c r="G23" s="49">
        <v>24</v>
      </c>
      <c r="H23" s="49">
        <v>1</v>
      </c>
      <c r="I23" s="59">
        <f t="shared" si="3"/>
        <v>24</v>
      </c>
      <c r="J23" s="62">
        <v>10720.06</v>
      </c>
      <c r="K23" s="50"/>
      <c r="L23" s="50">
        <v>8464</v>
      </c>
      <c r="M23" s="53">
        <f t="shared" si="0"/>
        <v>11244.26</v>
      </c>
      <c r="N23" s="54">
        <f t="shared" si="1"/>
        <v>19708.259999999998</v>
      </c>
      <c r="O23" s="54">
        <f t="shared" si="2"/>
        <v>8988.2000000000007</v>
      </c>
      <c r="P23" s="53">
        <f t="shared" si="4"/>
        <v>359.53</v>
      </c>
      <c r="Q23" s="55">
        <v>2</v>
      </c>
      <c r="R23" s="56">
        <f t="shared" si="5"/>
        <v>8626.67</v>
      </c>
    </row>
    <row r="24" spans="1:18" s="61" customFormat="1" x14ac:dyDescent="0.2">
      <c r="A24" s="34" t="s">
        <v>443</v>
      </c>
      <c r="B24" s="37" t="s">
        <v>76</v>
      </c>
      <c r="C24" s="38" t="s">
        <v>77</v>
      </c>
      <c r="D24" s="41"/>
      <c r="E24" s="38" t="s">
        <v>44</v>
      </c>
      <c r="F24" s="38" t="s">
        <v>785</v>
      </c>
      <c r="G24" s="49">
        <v>56</v>
      </c>
      <c r="H24" s="49">
        <v>3</v>
      </c>
      <c r="I24" s="59">
        <f t="shared" si="3"/>
        <v>18.666666666666668</v>
      </c>
      <c r="J24" s="62">
        <v>10720.06</v>
      </c>
      <c r="K24" s="50"/>
      <c r="L24" s="50">
        <v>8464</v>
      </c>
      <c r="M24" s="53">
        <f t="shared" si="0"/>
        <v>33732.78</v>
      </c>
      <c r="N24" s="54">
        <f t="shared" si="1"/>
        <v>42196.78</v>
      </c>
      <c r="O24" s="54">
        <f t="shared" si="2"/>
        <v>31476.720000000001</v>
      </c>
      <c r="P24" s="53">
        <f t="shared" si="4"/>
        <v>1259.07</v>
      </c>
      <c r="Q24" s="55">
        <v>2</v>
      </c>
      <c r="R24" s="56">
        <f t="shared" si="5"/>
        <v>30215.65</v>
      </c>
    </row>
    <row r="25" spans="1:18" s="61" customFormat="1" x14ac:dyDescent="0.2">
      <c r="A25" s="34" t="s">
        <v>78</v>
      </c>
      <c r="B25" s="37" t="s">
        <v>79</v>
      </c>
      <c r="C25" s="38" t="s">
        <v>80</v>
      </c>
      <c r="D25" s="37"/>
      <c r="E25" s="38" t="s">
        <v>5</v>
      </c>
      <c r="F25" s="38" t="s">
        <v>81</v>
      </c>
      <c r="G25" s="49">
        <v>51</v>
      </c>
      <c r="H25" s="49">
        <v>2</v>
      </c>
      <c r="I25" s="59">
        <f t="shared" si="3"/>
        <v>25.5</v>
      </c>
      <c r="J25" s="62">
        <v>10720.06</v>
      </c>
      <c r="K25" s="50"/>
      <c r="L25" s="50">
        <v>8464</v>
      </c>
      <c r="M25" s="53">
        <f t="shared" si="0"/>
        <v>22488.52</v>
      </c>
      <c r="N25" s="54">
        <f t="shared" si="1"/>
        <v>30952.52</v>
      </c>
      <c r="O25" s="54">
        <f t="shared" si="2"/>
        <v>20232.46</v>
      </c>
      <c r="P25" s="53">
        <f t="shared" si="4"/>
        <v>809.3</v>
      </c>
      <c r="Q25" s="55">
        <v>2</v>
      </c>
      <c r="R25" s="56">
        <f t="shared" si="5"/>
        <v>19421.16</v>
      </c>
    </row>
    <row r="26" spans="1:18" s="61" customFormat="1" x14ac:dyDescent="0.2">
      <c r="A26" s="34" t="s">
        <v>82</v>
      </c>
      <c r="B26" s="37" t="s">
        <v>83</v>
      </c>
      <c r="C26" s="38" t="s">
        <v>84</v>
      </c>
      <c r="D26" s="37" t="s">
        <v>85</v>
      </c>
      <c r="E26" s="38" t="s">
        <v>5</v>
      </c>
      <c r="F26" s="38" t="s">
        <v>86</v>
      </c>
      <c r="G26" s="49">
        <v>35</v>
      </c>
      <c r="H26" s="49">
        <v>2</v>
      </c>
      <c r="I26" s="59">
        <f t="shared" si="3"/>
        <v>17.5</v>
      </c>
      <c r="J26" s="62">
        <v>10720.06</v>
      </c>
      <c r="K26" s="50"/>
      <c r="L26" s="50">
        <v>8464</v>
      </c>
      <c r="M26" s="53">
        <f t="shared" si="0"/>
        <v>22488.52</v>
      </c>
      <c r="N26" s="54">
        <f t="shared" si="1"/>
        <v>30952.52</v>
      </c>
      <c r="O26" s="54">
        <f t="shared" si="2"/>
        <v>20232.46</v>
      </c>
      <c r="P26" s="53">
        <f t="shared" si="4"/>
        <v>809.3</v>
      </c>
      <c r="Q26" s="55">
        <v>2</v>
      </c>
      <c r="R26" s="56">
        <f t="shared" si="5"/>
        <v>19421.16</v>
      </c>
    </row>
    <row r="27" spans="1:18" s="61" customFormat="1" x14ac:dyDescent="0.2">
      <c r="A27" s="34" t="s">
        <v>87</v>
      </c>
      <c r="B27" s="37" t="s">
        <v>88</v>
      </c>
      <c r="C27" s="38" t="s">
        <v>89</v>
      </c>
      <c r="D27" s="37"/>
      <c r="E27" s="38" t="s">
        <v>5</v>
      </c>
      <c r="F27" s="38" t="s">
        <v>90</v>
      </c>
      <c r="G27" s="49">
        <v>81</v>
      </c>
      <c r="H27" s="49">
        <v>4</v>
      </c>
      <c r="I27" s="59">
        <f t="shared" si="3"/>
        <v>20.25</v>
      </c>
      <c r="J27" s="62">
        <v>18522.86</v>
      </c>
      <c r="K27" s="50"/>
      <c r="L27" s="50">
        <v>8464</v>
      </c>
      <c r="M27" s="53">
        <f t="shared" si="0"/>
        <v>44977.04</v>
      </c>
      <c r="N27" s="54">
        <f t="shared" si="1"/>
        <v>53441.04</v>
      </c>
      <c r="O27" s="54">
        <f t="shared" si="2"/>
        <v>34918.18</v>
      </c>
      <c r="P27" s="53">
        <f t="shared" si="4"/>
        <v>1396.73</v>
      </c>
      <c r="Q27" s="55">
        <v>2</v>
      </c>
      <c r="R27" s="56">
        <f t="shared" si="5"/>
        <v>33519.449999999997</v>
      </c>
    </row>
    <row r="28" spans="1:18" s="61" customFormat="1" x14ac:dyDescent="0.2">
      <c r="A28" s="34" t="s">
        <v>91</v>
      </c>
      <c r="B28" s="37" t="s">
        <v>92</v>
      </c>
      <c r="C28" s="38" t="s">
        <v>93</v>
      </c>
      <c r="D28" s="37" t="s">
        <v>94</v>
      </c>
      <c r="E28" s="38" t="s">
        <v>5</v>
      </c>
      <c r="F28" s="38" t="s">
        <v>95</v>
      </c>
      <c r="G28" s="49">
        <v>46</v>
      </c>
      <c r="H28" s="49">
        <v>3</v>
      </c>
      <c r="I28" s="59">
        <f t="shared" si="3"/>
        <v>15.333333333333334</v>
      </c>
      <c r="J28" s="62">
        <v>10720.06</v>
      </c>
      <c r="K28" s="50"/>
      <c r="L28" s="50">
        <v>8464</v>
      </c>
      <c r="M28" s="53">
        <f t="shared" si="0"/>
        <v>33732.78</v>
      </c>
      <c r="N28" s="54">
        <f t="shared" si="1"/>
        <v>42196.78</v>
      </c>
      <c r="O28" s="54">
        <f t="shared" si="2"/>
        <v>31476.720000000001</v>
      </c>
      <c r="P28" s="53">
        <f t="shared" si="4"/>
        <v>1259.07</v>
      </c>
      <c r="Q28" s="55">
        <v>2</v>
      </c>
      <c r="R28" s="56">
        <f t="shared" si="5"/>
        <v>30215.65</v>
      </c>
    </row>
    <row r="29" spans="1:18" s="61" customFormat="1" x14ac:dyDescent="0.2">
      <c r="A29" s="34" t="s">
        <v>96</v>
      </c>
      <c r="B29" s="37" t="s">
        <v>97</v>
      </c>
      <c r="C29" s="38" t="s">
        <v>98</v>
      </c>
      <c r="D29" s="37" t="s">
        <v>99</v>
      </c>
      <c r="E29" s="38" t="s">
        <v>5</v>
      </c>
      <c r="F29" s="38" t="s">
        <v>73</v>
      </c>
      <c r="G29" s="49">
        <v>52</v>
      </c>
      <c r="H29" s="49">
        <v>2</v>
      </c>
      <c r="I29" s="59">
        <f t="shared" si="3"/>
        <v>26</v>
      </c>
      <c r="J29" s="62">
        <v>14621.46</v>
      </c>
      <c r="K29" s="50"/>
      <c r="L29" s="50">
        <v>8464</v>
      </c>
      <c r="M29" s="53">
        <f t="shared" si="0"/>
        <v>22488.52</v>
      </c>
      <c r="N29" s="54">
        <f t="shared" si="1"/>
        <v>30952.52</v>
      </c>
      <c r="O29" s="54">
        <f t="shared" si="2"/>
        <v>16331.06</v>
      </c>
      <c r="P29" s="53">
        <f t="shared" si="4"/>
        <v>653.24</v>
      </c>
      <c r="Q29" s="55">
        <v>2</v>
      </c>
      <c r="R29" s="56">
        <f t="shared" si="5"/>
        <v>15675.82</v>
      </c>
    </row>
    <row r="30" spans="1:18" s="61" customFormat="1" x14ac:dyDescent="0.2">
      <c r="A30" s="34" t="s">
        <v>100</v>
      </c>
      <c r="B30" s="37" t="s">
        <v>101</v>
      </c>
      <c r="C30" s="38" t="s">
        <v>102</v>
      </c>
      <c r="D30" s="37"/>
      <c r="E30" s="38" t="s">
        <v>5</v>
      </c>
      <c r="F30" s="38" t="s">
        <v>103</v>
      </c>
      <c r="G30" s="49">
        <v>34</v>
      </c>
      <c r="H30" s="49">
        <v>2</v>
      </c>
      <c r="I30" s="59">
        <f t="shared" si="3"/>
        <v>17</v>
      </c>
      <c r="J30" s="62">
        <v>10720.06</v>
      </c>
      <c r="K30" s="50"/>
      <c r="L30" s="50">
        <v>8464</v>
      </c>
      <c r="M30" s="53">
        <f t="shared" si="0"/>
        <v>22488.52</v>
      </c>
      <c r="N30" s="54">
        <f t="shared" si="1"/>
        <v>30952.52</v>
      </c>
      <c r="O30" s="54">
        <f t="shared" si="2"/>
        <v>20232.46</v>
      </c>
      <c r="P30" s="53">
        <f t="shared" si="4"/>
        <v>809.3</v>
      </c>
      <c r="Q30" s="55">
        <v>2</v>
      </c>
      <c r="R30" s="56">
        <f t="shared" si="5"/>
        <v>19421.16</v>
      </c>
    </row>
    <row r="31" spans="1:18" s="61" customFormat="1" x14ac:dyDescent="0.2">
      <c r="A31" s="34" t="s">
        <v>104</v>
      </c>
      <c r="B31" s="37" t="s">
        <v>105</v>
      </c>
      <c r="C31" s="38" t="s">
        <v>106</v>
      </c>
      <c r="D31" s="37"/>
      <c r="E31" s="38" t="s">
        <v>5</v>
      </c>
      <c r="F31" s="38" t="s">
        <v>107</v>
      </c>
      <c r="G31" s="49">
        <v>66</v>
      </c>
      <c r="H31" s="49">
        <v>3</v>
      </c>
      <c r="I31" s="59">
        <f t="shared" si="3"/>
        <v>22</v>
      </c>
      <c r="J31" s="62">
        <v>14621.46</v>
      </c>
      <c r="K31" s="50"/>
      <c r="L31" s="50">
        <v>8464</v>
      </c>
      <c r="M31" s="53">
        <f t="shared" si="0"/>
        <v>33732.78</v>
      </c>
      <c r="N31" s="54">
        <f t="shared" si="1"/>
        <v>42196.78</v>
      </c>
      <c r="O31" s="54">
        <f t="shared" si="2"/>
        <v>27575.32</v>
      </c>
      <c r="P31" s="53">
        <f t="shared" si="4"/>
        <v>1103.01</v>
      </c>
      <c r="Q31" s="55">
        <v>2</v>
      </c>
      <c r="R31" s="56">
        <f t="shared" si="5"/>
        <v>26470.31</v>
      </c>
    </row>
    <row r="32" spans="1:18" s="61" customFormat="1" x14ac:dyDescent="0.2">
      <c r="A32" s="34" t="s">
        <v>108</v>
      </c>
      <c r="B32" s="37" t="s">
        <v>109</v>
      </c>
      <c r="C32" s="38" t="s">
        <v>110</v>
      </c>
      <c r="D32" s="37" t="s">
        <v>111</v>
      </c>
      <c r="E32" s="38" t="s">
        <v>5</v>
      </c>
      <c r="F32" s="38" t="s">
        <v>112</v>
      </c>
      <c r="G32" s="49">
        <v>113</v>
      </c>
      <c r="H32" s="49">
        <v>5</v>
      </c>
      <c r="I32" s="59">
        <f t="shared" si="3"/>
        <v>22.6</v>
      </c>
      <c r="J32" s="62">
        <v>22424.26</v>
      </c>
      <c r="K32" s="50"/>
      <c r="L32" s="50">
        <v>8464</v>
      </c>
      <c r="M32" s="53">
        <f t="shared" si="0"/>
        <v>56221.3</v>
      </c>
      <c r="N32" s="54">
        <f t="shared" si="1"/>
        <v>64685.3</v>
      </c>
      <c r="O32" s="54">
        <f t="shared" si="2"/>
        <v>42261.04</v>
      </c>
      <c r="P32" s="53">
        <f t="shared" si="4"/>
        <v>1690.44</v>
      </c>
      <c r="Q32" s="55">
        <v>2</v>
      </c>
      <c r="R32" s="56">
        <f t="shared" si="5"/>
        <v>40568.6</v>
      </c>
    </row>
    <row r="33" spans="1:18" s="61" customFormat="1" x14ac:dyDescent="0.2">
      <c r="A33" s="34" t="s">
        <v>113</v>
      </c>
      <c r="B33" s="37" t="s">
        <v>114</v>
      </c>
      <c r="C33" s="38" t="s">
        <v>38</v>
      </c>
      <c r="D33" s="37" t="s">
        <v>115</v>
      </c>
      <c r="E33" s="38" t="s">
        <v>5</v>
      </c>
      <c r="F33" s="38" t="s">
        <v>809</v>
      </c>
      <c r="G33" s="49">
        <v>134</v>
      </c>
      <c r="H33" s="49">
        <v>6</v>
      </c>
      <c r="I33" s="59">
        <f t="shared" si="3"/>
        <v>22.333333333333332</v>
      </c>
      <c r="J33" s="62">
        <v>22424.26</v>
      </c>
      <c r="K33" s="50"/>
      <c r="L33" s="50">
        <v>8464</v>
      </c>
      <c r="M33" s="53">
        <f t="shared" si="0"/>
        <v>67465.56</v>
      </c>
      <c r="N33" s="54">
        <f t="shared" si="1"/>
        <v>75929.56</v>
      </c>
      <c r="O33" s="54">
        <f t="shared" si="2"/>
        <v>53505.3</v>
      </c>
      <c r="P33" s="53">
        <f t="shared" si="4"/>
        <v>2140.21</v>
      </c>
      <c r="Q33" s="55">
        <v>2</v>
      </c>
      <c r="R33" s="56">
        <f t="shared" si="5"/>
        <v>51363.09</v>
      </c>
    </row>
    <row r="34" spans="1:18" s="61" customFormat="1" x14ac:dyDescent="0.2">
      <c r="A34" s="34" t="s">
        <v>116</v>
      </c>
      <c r="B34" s="37" t="s">
        <v>117</v>
      </c>
      <c r="C34" s="38" t="s">
        <v>33</v>
      </c>
      <c r="D34" s="37" t="s">
        <v>118</v>
      </c>
      <c r="E34" s="38" t="s">
        <v>44</v>
      </c>
      <c r="F34" s="38" t="s">
        <v>119</v>
      </c>
      <c r="G34" s="49">
        <v>34</v>
      </c>
      <c r="H34" s="49">
        <v>2</v>
      </c>
      <c r="I34" s="59">
        <f t="shared" si="3"/>
        <v>17</v>
      </c>
      <c r="J34" s="62">
        <v>10720.06</v>
      </c>
      <c r="K34" s="50"/>
      <c r="L34" s="50">
        <v>8464</v>
      </c>
      <c r="M34" s="53">
        <f t="shared" si="0"/>
        <v>22488.52</v>
      </c>
      <c r="N34" s="54">
        <f t="shared" si="1"/>
        <v>30952.52</v>
      </c>
      <c r="O34" s="54">
        <f t="shared" si="2"/>
        <v>20232.46</v>
      </c>
      <c r="P34" s="53">
        <f t="shared" si="4"/>
        <v>809.3</v>
      </c>
      <c r="Q34" s="55">
        <v>2</v>
      </c>
      <c r="R34" s="56">
        <f t="shared" si="5"/>
        <v>19421.16</v>
      </c>
    </row>
    <row r="35" spans="1:18" s="61" customFormat="1" x14ac:dyDescent="0.2">
      <c r="A35" s="34" t="s">
        <v>120</v>
      </c>
      <c r="B35" s="37" t="s">
        <v>121</v>
      </c>
      <c r="C35" s="38" t="s">
        <v>18</v>
      </c>
      <c r="D35" s="37" t="s">
        <v>122</v>
      </c>
      <c r="E35" s="38" t="s">
        <v>5</v>
      </c>
      <c r="F35" s="38" t="s">
        <v>123</v>
      </c>
      <c r="G35" s="49">
        <v>94</v>
      </c>
      <c r="H35" s="49">
        <v>4</v>
      </c>
      <c r="I35" s="59">
        <f t="shared" si="3"/>
        <v>23.5</v>
      </c>
      <c r="J35" s="62">
        <v>18522.86</v>
      </c>
      <c r="K35" s="50"/>
      <c r="L35" s="50">
        <v>8464</v>
      </c>
      <c r="M35" s="53">
        <f t="shared" si="0"/>
        <v>44977.04</v>
      </c>
      <c r="N35" s="54">
        <f t="shared" si="1"/>
        <v>53441.04</v>
      </c>
      <c r="O35" s="54">
        <f t="shared" si="2"/>
        <v>34918.18</v>
      </c>
      <c r="P35" s="53">
        <f t="shared" si="4"/>
        <v>1396.73</v>
      </c>
      <c r="Q35" s="55">
        <v>2</v>
      </c>
      <c r="R35" s="56">
        <f t="shared" si="5"/>
        <v>33519.449999999997</v>
      </c>
    </row>
    <row r="36" spans="1:18" s="61" customFormat="1" x14ac:dyDescent="0.2">
      <c r="A36" s="34" t="s">
        <v>124</v>
      </c>
      <c r="B36" s="37" t="s">
        <v>125</v>
      </c>
      <c r="C36" s="38" t="s">
        <v>126</v>
      </c>
      <c r="D36" s="37"/>
      <c r="E36" s="38" t="s">
        <v>5</v>
      </c>
      <c r="F36" s="38" t="s">
        <v>126</v>
      </c>
      <c r="G36" s="49">
        <v>38</v>
      </c>
      <c r="H36" s="49">
        <v>2</v>
      </c>
      <c r="I36" s="59">
        <f t="shared" si="3"/>
        <v>19</v>
      </c>
      <c r="J36" s="62">
        <v>10720.06</v>
      </c>
      <c r="K36" s="50"/>
      <c r="L36" s="50">
        <v>8464</v>
      </c>
      <c r="M36" s="53">
        <f t="shared" si="0"/>
        <v>22488.52</v>
      </c>
      <c r="N36" s="54">
        <f t="shared" si="1"/>
        <v>30952.52</v>
      </c>
      <c r="O36" s="54">
        <f t="shared" si="2"/>
        <v>20232.46</v>
      </c>
      <c r="P36" s="53">
        <f t="shared" si="4"/>
        <v>809.3</v>
      </c>
      <c r="Q36" s="55">
        <v>2</v>
      </c>
      <c r="R36" s="56">
        <f t="shared" si="5"/>
        <v>19421.16</v>
      </c>
    </row>
    <row r="37" spans="1:18" s="61" customFormat="1" x14ac:dyDescent="0.2">
      <c r="A37" s="34" t="s">
        <v>127</v>
      </c>
      <c r="B37" s="37" t="s">
        <v>128</v>
      </c>
      <c r="C37" s="38" t="s">
        <v>129</v>
      </c>
      <c r="D37" s="37"/>
      <c r="E37" s="38" t="s">
        <v>5</v>
      </c>
      <c r="F37" s="38" t="s">
        <v>15</v>
      </c>
      <c r="G37" s="49">
        <v>150</v>
      </c>
      <c r="H37" s="49">
        <v>7</v>
      </c>
      <c r="I37" s="59">
        <f t="shared" si="3"/>
        <v>21.428571428571427</v>
      </c>
      <c r="J37" s="62">
        <v>30227.07</v>
      </c>
      <c r="K37" s="50"/>
      <c r="L37" s="50">
        <v>8464</v>
      </c>
      <c r="M37" s="53">
        <f t="shared" si="0"/>
        <v>78709.820000000007</v>
      </c>
      <c r="N37" s="54">
        <f t="shared" si="1"/>
        <v>87173.82</v>
      </c>
      <c r="O37" s="54">
        <f t="shared" si="2"/>
        <v>56946.75</v>
      </c>
      <c r="P37" s="53">
        <f t="shared" si="4"/>
        <v>2277.87</v>
      </c>
      <c r="Q37" s="55">
        <v>2</v>
      </c>
      <c r="R37" s="56">
        <f t="shared" si="5"/>
        <v>54666.879999999997</v>
      </c>
    </row>
    <row r="38" spans="1:18" s="61" customFormat="1" x14ac:dyDescent="0.2">
      <c r="A38" s="34" t="s">
        <v>130</v>
      </c>
      <c r="B38" s="37" t="s">
        <v>131</v>
      </c>
      <c r="C38" s="38" t="s">
        <v>132</v>
      </c>
      <c r="D38" s="37" t="s">
        <v>133</v>
      </c>
      <c r="E38" s="38" t="s">
        <v>11</v>
      </c>
      <c r="F38" s="38" t="s">
        <v>134</v>
      </c>
      <c r="G38" s="49">
        <v>33</v>
      </c>
      <c r="H38" s="49">
        <v>2</v>
      </c>
      <c r="I38" s="59">
        <f t="shared" si="3"/>
        <v>16.5</v>
      </c>
      <c r="J38" s="62">
        <v>10720.06</v>
      </c>
      <c r="K38" s="50"/>
      <c r="L38" s="50">
        <v>8464</v>
      </c>
      <c r="M38" s="53">
        <f t="shared" ref="M38:M69" si="6">ROUND($M$5*H38,2)</f>
        <v>22488.52</v>
      </c>
      <c r="N38" s="54">
        <f t="shared" si="1"/>
        <v>30952.52</v>
      </c>
      <c r="O38" s="54">
        <f t="shared" ref="O38:O69" si="7">ROUND(N38-J38,2)</f>
        <v>20232.46</v>
      </c>
      <c r="P38" s="53">
        <f t="shared" si="4"/>
        <v>809.3</v>
      </c>
      <c r="Q38" s="55">
        <v>2</v>
      </c>
      <c r="R38" s="56">
        <f t="shared" si="5"/>
        <v>19421.16</v>
      </c>
    </row>
    <row r="39" spans="1:18" s="61" customFormat="1" x14ac:dyDescent="0.2">
      <c r="A39" s="34" t="s">
        <v>135</v>
      </c>
      <c r="B39" s="37" t="s">
        <v>136</v>
      </c>
      <c r="C39" s="38" t="s">
        <v>137</v>
      </c>
      <c r="D39" s="37" t="s">
        <v>138</v>
      </c>
      <c r="E39" s="38" t="s">
        <v>5</v>
      </c>
      <c r="F39" s="38" t="s">
        <v>137</v>
      </c>
      <c r="G39" s="49">
        <v>45</v>
      </c>
      <c r="H39" s="49">
        <v>2</v>
      </c>
      <c r="I39" s="59">
        <f t="shared" si="3"/>
        <v>22.5</v>
      </c>
      <c r="J39" s="62">
        <v>10720.06</v>
      </c>
      <c r="K39" s="50"/>
      <c r="L39" s="50">
        <v>8464</v>
      </c>
      <c r="M39" s="53">
        <f t="shared" si="6"/>
        <v>22488.52</v>
      </c>
      <c r="N39" s="54">
        <f t="shared" si="1"/>
        <v>30952.52</v>
      </c>
      <c r="O39" s="54">
        <f t="shared" si="7"/>
        <v>20232.46</v>
      </c>
      <c r="P39" s="53">
        <f t="shared" si="4"/>
        <v>809.3</v>
      </c>
      <c r="Q39" s="55">
        <v>2</v>
      </c>
      <c r="R39" s="56">
        <f t="shared" si="5"/>
        <v>19421.16</v>
      </c>
    </row>
    <row r="40" spans="1:18" s="61" customFormat="1" x14ac:dyDescent="0.2">
      <c r="A40" s="34" t="s">
        <v>139</v>
      </c>
      <c r="B40" s="37" t="s">
        <v>140</v>
      </c>
      <c r="C40" s="38" t="s">
        <v>10</v>
      </c>
      <c r="D40" s="37" t="s">
        <v>141</v>
      </c>
      <c r="E40" s="38" t="s">
        <v>5</v>
      </c>
      <c r="F40" s="38" t="s">
        <v>58</v>
      </c>
      <c r="G40" s="49">
        <v>68</v>
      </c>
      <c r="H40" s="49">
        <v>3</v>
      </c>
      <c r="I40" s="59">
        <f t="shared" si="3"/>
        <v>22.666666666666668</v>
      </c>
      <c r="J40" s="62">
        <v>14621.46</v>
      </c>
      <c r="K40" s="50"/>
      <c r="L40" s="50">
        <v>8464</v>
      </c>
      <c r="M40" s="53">
        <f t="shared" si="6"/>
        <v>33732.78</v>
      </c>
      <c r="N40" s="54">
        <f t="shared" si="1"/>
        <v>42196.78</v>
      </c>
      <c r="O40" s="54">
        <f t="shared" si="7"/>
        <v>27575.32</v>
      </c>
      <c r="P40" s="53">
        <f t="shared" si="4"/>
        <v>1103.01</v>
      </c>
      <c r="Q40" s="55">
        <v>2</v>
      </c>
      <c r="R40" s="56">
        <f t="shared" si="5"/>
        <v>26470.31</v>
      </c>
    </row>
    <row r="41" spans="1:18" s="61" customFormat="1" x14ac:dyDescent="0.2">
      <c r="A41" s="34" t="s">
        <v>142</v>
      </c>
      <c r="B41" s="37" t="s">
        <v>143</v>
      </c>
      <c r="C41" s="38" t="s">
        <v>144</v>
      </c>
      <c r="D41" s="37" t="s">
        <v>145</v>
      </c>
      <c r="E41" s="38" t="s">
        <v>5</v>
      </c>
      <c r="F41" s="38" t="s">
        <v>146</v>
      </c>
      <c r="G41" s="49">
        <v>94</v>
      </c>
      <c r="H41" s="49">
        <v>5</v>
      </c>
      <c r="I41" s="59">
        <f t="shared" si="3"/>
        <v>18.8</v>
      </c>
      <c r="J41" s="62">
        <v>14621.46</v>
      </c>
      <c r="K41" s="50"/>
      <c r="L41" s="50">
        <v>8464</v>
      </c>
      <c r="M41" s="53">
        <f t="shared" si="6"/>
        <v>56221.3</v>
      </c>
      <c r="N41" s="54">
        <f t="shared" si="1"/>
        <v>64685.3</v>
      </c>
      <c r="O41" s="54">
        <f t="shared" si="7"/>
        <v>50063.839999999997</v>
      </c>
      <c r="P41" s="53">
        <f t="shared" si="4"/>
        <v>2002.55</v>
      </c>
      <c r="Q41" s="55">
        <v>2</v>
      </c>
      <c r="R41" s="56">
        <f t="shared" si="5"/>
        <v>48059.29</v>
      </c>
    </row>
    <row r="42" spans="1:18" s="61" customFormat="1" x14ac:dyDescent="0.2">
      <c r="A42" s="34" t="s">
        <v>147</v>
      </c>
      <c r="B42" s="37" t="s">
        <v>148</v>
      </c>
      <c r="C42" s="38" t="s">
        <v>149</v>
      </c>
      <c r="D42" s="37"/>
      <c r="E42" s="38" t="s">
        <v>150</v>
      </c>
      <c r="F42" s="38" t="s">
        <v>151</v>
      </c>
      <c r="G42" s="49">
        <v>39</v>
      </c>
      <c r="H42" s="49">
        <v>2</v>
      </c>
      <c r="I42" s="59">
        <f t="shared" si="3"/>
        <v>19.5</v>
      </c>
      <c r="J42" s="62">
        <v>10720.06</v>
      </c>
      <c r="K42" s="50"/>
      <c r="L42" s="50">
        <v>8464</v>
      </c>
      <c r="M42" s="53">
        <f t="shared" si="6"/>
        <v>22488.52</v>
      </c>
      <c r="N42" s="54">
        <f t="shared" si="1"/>
        <v>30952.52</v>
      </c>
      <c r="O42" s="54">
        <f t="shared" si="7"/>
        <v>20232.46</v>
      </c>
      <c r="P42" s="53">
        <f t="shared" si="4"/>
        <v>809.3</v>
      </c>
      <c r="Q42" s="55">
        <v>2</v>
      </c>
      <c r="R42" s="56">
        <f t="shared" si="5"/>
        <v>19421.16</v>
      </c>
    </row>
    <row r="43" spans="1:18" s="61" customFormat="1" x14ac:dyDescent="0.2">
      <c r="A43" s="34" t="s">
        <v>152</v>
      </c>
      <c r="B43" s="37" t="s">
        <v>153</v>
      </c>
      <c r="C43" s="38" t="s">
        <v>149</v>
      </c>
      <c r="D43" s="37" t="s">
        <v>154</v>
      </c>
      <c r="E43" s="38" t="s">
        <v>5</v>
      </c>
      <c r="F43" s="38" t="s">
        <v>90</v>
      </c>
      <c r="G43" s="49">
        <v>32</v>
      </c>
      <c r="H43" s="49">
        <v>2</v>
      </c>
      <c r="I43" s="59">
        <f t="shared" si="3"/>
        <v>16</v>
      </c>
      <c r="J43" s="62">
        <v>10720.06</v>
      </c>
      <c r="K43" s="50"/>
      <c r="L43" s="50">
        <v>8464</v>
      </c>
      <c r="M43" s="53">
        <f t="shared" si="6"/>
        <v>22488.52</v>
      </c>
      <c r="N43" s="54">
        <f t="shared" si="1"/>
        <v>30952.52</v>
      </c>
      <c r="O43" s="54">
        <f t="shared" si="7"/>
        <v>20232.46</v>
      </c>
      <c r="P43" s="53">
        <f t="shared" si="4"/>
        <v>809.3</v>
      </c>
      <c r="Q43" s="55">
        <v>2</v>
      </c>
      <c r="R43" s="56">
        <f t="shared" si="5"/>
        <v>19421.16</v>
      </c>
    </row>
    <row r="44" spans="1:18" s="61" customFormat="1" x14ac:dyDescent="0.2">
      <c r="A44" s="34" t="s">
        <v>155</v>
      </c>
      <c r="B44" s="37" t="s">
        <v>156</v>
      </c>
      <c r="C44" s="38" t="s">
        <v>157</v>
      </c>
      <c r="D44" s="37"/>
      <c r="E44" s="38" t="s">
        <v>158</v>
      </c>
      <c r="F44" s="38" t="s">
        <v>159</v>
      </c>
      <c r="G44" s="49">
        <v>176</v>
      </c>
      <c r="H44" s="49">
        <v>9</v>
      </c>
      <c r="I44" s="59">
        <f t="shared" si="3"/>
        <v>19.555555555555557</v>
      </c>
      <c r="J44" s="62">
        <v>38029.850000000006</v>
      </c>
      <c r="K44" s="50"/>
      <c r="L44" s="50">
        <v>8464</v>
      </c>
      <c r="M44" s="53">
        <f t="shared" si="6"/>
        <v>101198.34</v>
      </c>
      <c r="N44" s="54">
        <f t="shared" si="1"/>
        <v>109662.34</v>
      </c>
      <c r="O44" s="54">
        <f t="shared" si="7"/>
        <v>71632.490000000005</v>
      </c>
      <c r="P44" s="53">
        <f t="shared" si="4"/>
        <v>2865.3</v>
      </c>
      <c r="Q44" s="55">
        <v>2</v>
      </c>
      <c r="R44" s="56">
        <f t="shared" si="5"/>
        <v>68765.19</v>
      </c>
    </row>
    <row r="45" spans="1:18" s="61" customFormat="1" x14ac:dyDescent="0.2">
      <c r="A45" s="34" t="s">
        <v>160</v>
      </c>
      <c r="B45" s="37" t="s">
        <v>161</v>
      </c>
      <c r="C45" s="38" t="s">
        <v>162</v>
      </c>
      <c r="D45" s="37"/>
      <c r="E45" s="38" t="s">
        <v>5</v>
      </c>
      <c r="F45" s="38" t="s">
        <v>27</v>
      </c>
      <c r="G45" s="49">
        <v>40</v>
      </c>
      <c r="H45" s="49">
        <v>2</v>
      </c>
      <c r="I45" s="59">
        <f t="shared" si="3"/>
        <v>20</v>
      </c>
      <c r="J45" s="62">
        <v>10720.06</v>
      </c>
      <c r="K45" s="50"/>
      <c r="L45" s="50">
        <v>8464</v>
      </c>
      <c r="M45" s="53">
        <f t="shared" si="6"/>
        <v>22488.52</v>
      </c>
      <c r="N45" s="54">
        <f t="shared" si="1"/>
        <v>30952.52</v>
      </c>
      <c r="O45" s="54">
        <f t="shared" si="7"/>
        <v>20232.46</v>
      </c>
      <c r="P45" s="53">
        <f t="shared" si="4"/>
        <v>809.3</v>
      </c>
      <c r="Q45" s="55">
        <v>2</v>
      </c>
      <c r="R45" s="56">
        <f t="shared" si="5"/>
        <v>19421.16</v>
      </c>
    </row>
    <row r="46" spans="1:18" s="61" customFormat="1" x14ac:dyDescent="0.2">
      <c r="A46" s="34" t="s">
        <v>163</v>
      </c>
      <c r="B46" s="37" t="s">
        <v>164</v>
      </c>
      <c r="C46" s="38" t="s">
        <v>26</v>
      </c>
      <c r="D46" s="37"/>
      <c r="E46" s="38" t="s">
        <v>5</v>
      </c>
      <c r="F46" s="38" t="s">
        <v>15</v>
      </c>
      <c r="G46" s="49">
        <v>107</v>
      </c>
      <c r="H46" s="49">
        <v>5</v>
      </c>
      <c r="I46" s="59">
        <f t="shared" si="3"/>
        <v>21.4</v>
      </c>
      <c r="J46" s="62">
        <v>22424.26</v>
      </c>
      <c r="K46" s="50"/>
      <c r="L46" s="50">
        <v>8464</v>
      </c>
      <c r="M46" s="53">
        <f t="shared" si="6"/>
        <v>56221.3</v>
      </c>
      <c r="N46" s="54">
        <f t="shared" si="1"/>
        <v>64685.3</v>
      </c>
      <c r="O46" s="54">
        <f t="shared" si="7"/>
        <v>42261.04</v>
      </c>
      <c r="P46" s="53">
        <f t="shared" si="4"/>
        <v>1690.44</v>
      </c>
      <c r="Q46" s="55">
        <v>2</v>
      </c>
      <c r="R46" s="56">
        <f t="shared" si="5"/>
        <v>40568.6</v>
      </c>
    </row>
    <row r="47" spans="1:18" s="61" customFormat="1" x14ac:dyDescent="0.2">
      <c r="A47" s="34" t="s">
        <v>165</v>
      </c>
      <c r="B47" s="37" t="s">
        <v>166</v>
      </c>
      <c r="C47" s="38" t="s">
        <v>167</v>
      </c>
      <c r="D47" s="37"/>
      <c r="E47" s="38" t="s">
        <v>168</v>
      </c>
      <c r="F47" s="38" t="s">
        <v>810</v>
      </c>
      <c r="G47" s="49">
        <v>63</v>
      </c>
      <c r="H47" s="49">
        <v>4</v>
      </c>
      <c r="I47" s="59">
        <f t="shared" si="3"/>
        <v>15.75</v>
      </c>
      <c r="J47" s="62">
        <v>18522.86</v>
      </c>
      <c r="K47" s="50"/>
      <c r="L47" s="50">
        <v>8464</v>
      </c>
      <c r="M47" s="53">
        <f t="shared" si="6"/>
        <v>44977.04</v>
      </c>
      <c r="N47" s="54">
        <f t="shared" si="1"/>
        <v>53441.04</v>
      </c>
      <c r="O47" s="54">
        <f t="shared" si="7"/>
        <v>34918.18</v>
      </c>
      <c r="P47" s="53">
        <f t="shared" si="4"/>
        <v>1396.73</v>
      </c>
      <c r="Q47" s="55">
        <v>2</v>
      </c>
      <c r="R47" s="56">
        <f t="shared" si="5"/>
        <v>33519.449999999997</v>
      </c>
    </row>
    <row r="48" spans="1:18" s="61" customFormat="1" x14ac:dyDescent="0.2">
      <c r="A48" s="34" t="s">
        <v>169</v>
      </c>
      <c r="B48" s="37" t="s">
        <v>170</v>
      </c>
      <c r="C48" s="38" t="s">
        <v>806</v>
      </c>
      <c r="D48" s="37"/>
      <c r="E48" s="38" t="s">
        <v>168</v>
      </c>
      <c r="F48" s="38" t="s">
        <v>171</v>
      </c>
      <c r="G48" s="49">
        <v>69</v>
      </c>
      <c r="H48" s="49">
        <v>3</v>
      </c>
      <c r="I48" s="59">
        <f t="shared" si="3"/>
        <v>23</v>
      </c>
      <c r="J48" s="62">
        <v>14621.46</v>
      </c>
      <c r="K48" s="50"/>
      <c r="L48" s="50">
        <v>8464</v>
      </c>
      <c r="M48" s="53">
        <f t="shared" si="6"/>
        <v>33732.78</v>
      </c>
      <c r="N48" s="54">
        <f t="shared" si="1"/>
        <v>42196.78</v>
      </c>
      <c r="O48" s="54">
        <f t="shared" si="7"/>
        <v>27575.32</v>
      </c>
      <c r="P48" s="53">
        <f t="shared" si="4"/>
        <v>1103.01</v>
      </c>
      <c r="Q48" s="55">
        <v>2</v>
      </c>
      <c r="R48" s="56">
        <f t="shared" si="5"/>
        <v>26470.31</v>
      </c>
    </row>
    <row r="49" spans="1:18" s="61" customFormat="1" x14ac:dyDescent="0.2">
      <c r="A49" s="34" t="s">
        <v>172</v>
      </c>
      <c r="B49" s="37" t="s">
        <v>173</v>
      </c>
      <c r="C49" s="38" t="s">
        <v>126</v>
      </c>
      <c r="D49" s="37" t="s">
        <v>174</v>
      </c>
      <c r="E49" s="38" t="s">
        <v>5</v>
      </c>
      <c r="F49" s="38" t="s">
        <v>126</v>
      </c>
      <c r="G49" s="49">
        <v>35</v>
      </c>
      <c r="H49" s="49">
        <v>2</v>
      </c>
      <c r="I49" s="59">
        <f t="shared" si="3"/>
        <v>17.5</v>
      </c>
      <c r="J49" s="62">
        <v>10720.06</v>
      </c>
      <c r="K49" s="50"/>
      <c r="L49" s="50">
        <v>8464</v>
      </c>
      <c r="M49" s="53">
        <f t="shared" si="6"/>
        <v>22488.52</v>
      </c>
      <c r="N49" s="54">
        <f t="shared" si="1"/>
        <v>30952.52</v>
      </c>
      <c r="O49" s="54">
        <f t="shared" si="7"/>
        <v>20232.46</v>
      </c>
      <c r="P49" s="53">
        <f t="shared" si="4"/>
        <v>809.3</v>
      </c>
      <c r="Q49" s="55">
        <v>2</v>
      </c>
      <c r="R49" s="56">
        <f t="shared" si="5"/>
        <v>19421.16</v>
      </c>
    </row>
    <row r="50" spans="1:18" s="61" customFormat="1" x14ac:dyDescent="0.2">
      <c r="A50" s="34" t="s">
        <v>175</v>
      </c>
      <c r="B50" s="37" t="s">
        <v>176</v>
      </c>
      <c r="C50" s="38" t="s">
        <v>177</v>
      </c>
      <c r="D50" s="37"/>
      <c r="E50" s="38" t="s">
        <v>178</v>
      </c>
      <c r="F50" s="38" t="s">
        <v>179</v>
      </c>
      <c r="G50" s="49">
        <v>30</v>
      </c>
      <c r="H50" s="49">
        <v>2</v>
      </c>
      <c r="I50" s="59">
        <f t="shared" si="3"/>
        <v>15</v>
      </c>
      <c r="J50" s="62">
        <v>6818.66</v>
      </c>
      <c r="K50" s="50"/>
      <c r="L50" s="50">
        <v>8464</v>
      </c>
      <c r="M50" s="53">
        <f t="shared" si="6"/>
        <v>22488.52</v>
      </c>
      <c r="N50" s="54">
        <f t="shared" si="1"/>
        <v>30952.52</v>
      </c>
      <c r="O50" s="54">
        <f t="shared" si="7"/>
        <v>24133.86</v>
      </c>
      <c r="P50" s="53"/>
      <c r="Q50" s="55"/>
      <c r="R50" s="56">
        <f t="shared" si="5"/>
        <v>24133.86</v>
      </c>
    </row>
    <row r="51" spans="1:18" s="61" customFormat="1" x14ac:dyDescent="0.2">
      <c r="A51" s="34" t="s">
        <v>180</v>
      </c>
      <c r="B51" s="37" t="s">
        <v>181</v>
      </c>
      <c r="C51" s="38" t="s">
        <v>182</v>
      </c>
      <c r="D51" s="37"/>
      <c r="E51" s="38" t="s">
        <v>5</v>
      </c>
      <c r="F51" s="38" t="s">
        <v>183</v>
      </c>
      <c r="G51" s="49">
        <v>39</v>
      </c>
      <c r="H51" s="49">
        <v>2</v>
      </c>
      <c r="I51" s="59">
        <f t="shared" si="3"/>
        <v>19.5</v>
      </c>
      <c r="J51" s="62">
        <v>10720.06</v>
      </c>
      <c r="K51" s="50"/>
      <c r="L51" s="50">
        <v>8464</v>
      </c>
      <c r="M51" s="53">
        <f t="shared" si="6"/>
        <v>22488.52</v>
      </c>
      <c r="N51" s="54">
        <f t="shared" si="1"/>
        <v>30952.52</v>
      </c>
      <c r="O51" s="54">
        <f t="shared" si="7"/>
        <v>20232.46</v>
      </c>
      <c r="P51" s="53">
        <f t="shared" si="4"/>
        <v>809.3</v>
      </c>
      <c r="Q51" s="55">
        <v>2</v>
      </c>
      <c r="R51" s="56">
        <f t="shared" si="5"/>
        <v>19421.16</v>
      </c>
    </row>
    <row r="52" spans="1:18" s="61" customFormat="1" x14ac:dyDescent="0.2">
      <c r="A52" s="34" t="s">
        <v>184</v>
      </c>
      <c r="B52" s="37" t="s">
        <v>185</v>
      </c>
      <c r="C52" s="38" t="s">
        <v>186</v>
      </c>
      <c r="D52" s="37" t="s">
        <v>187</v>
      </c>
      <c r="E52" s="38" t="s">
        <v>5</v>
      </c>
      <c r="F52" s="38" t="s">
        <v>73</v>
      </c>
      <c r="G52" s="49">
        <v>48</v>
      </c>
      <c r="H52" s="49">
        <v>2</v>
      </c>
      <c r="I52" s="59">
        <f t="shared" si="3"/>
        <v>24</v>
      </c>
      <c r="J52" s="62">
        <v>10720.06</v>
      </c>
      <c r="K52" s="50"/>
      <c r="L52" s="50">
        <v>8464</v>
      </c>
      <c r="M52" s="53">
        <f t="shared" si="6"/>
        <v>22488.52</v>
      </c>
      <c r="N52" s="54">
        <f t="shared" si="1"/>
        <v>30952.52</v>
      </c>
      <c r="O52" s="54">
        <f t="shared" si="7"/>
        <v>20232.46</v>
      </c>
      <c r="P52" s="53">
        <f t="shared" si="4"/>
        <v>809.3</v>
      </c>
      <c r="Q52" s="55">
        <v>2</v>
      </c>
      <c r="R52" s="56">
        <f t="shared" si="5"/>
        <v>19421.16</v>
      </c>
    </row>
    <row r="53" spans="1:18" s="61" customFormat="1" x14ac:dyDescent="0.2">
      <c r="A53" s="34" t="s">
        <v>188</v>
      </c>
      <c r="B53" s="37" t="s">
        <v>189</v>
      </c>
      <c r="C53" s="38" t="s">
        <v>190</v>
      </c>
      <c r="D53" s="37"/>
      <c r="E53" s="38" t="s">
        <v>789</v>
      </c>
      <c r="F53" s="38" t="s">
        <v>817</v>
      </c>
      <c r="G53" s="49">
        <v>44</v>
      </c>
      <c r="H53" s="49">
        <v>2</v>
      </c>
      <c r="I53" s="59">
        <f t="shared" si="3"/>
        <v>22</v>
      </c>
      <c r="J53" s="62">
        <v>10720.06</v>
      </c>
      <c r="K53" s="50"/>
      <c r="L53" s="50">
        <v>8464</v>
      </c>
      <c r="M53" s="53">
        <f t="shared" si="6"/>
        <v>22488.52</v>
      </c>
      <c r="N53" s="54">
        <f t="shared" si="1"/>
        <v>30952.52</v>
      </c>
      <c r="O53" s="54">
        <f t="shared" si="7"/>
        <v>20232.46</v>
      </c>
      <c r="P53" s="53"/>
      <c r="Q53" s="55"/>
      <c r="R53" s="56">
        <f t="shared" si="5"/>
        <v>20232.46</v>
      </c>
    </row>
    <row r="54" spans="1:18" s="61" customFormat="1" x14ac:dyDescent="0.2">
      <c r="A54" s="34" t="s">
        <v>191</v>
      </c>
      <c r="B54" s="37" t="s">
        <v>192</v>
      </c>
      <c r="C54" s="38" t="s">
        <v>193</v>
      </c>
      <c r="D54" s="37"/>
      <c r="E54" s="38" t="s">
        <v>44</v>
      </c>
      <c r="F54" s="38" t="s">
        <v>856</v>
      </c>
      <c r="G54" s="49">
        <v>55</v>
      </c>
      <c r="H54" s="49">
        <v>3</v>
      </c>
      <c r="I54" s="59">
        <f t="shared" si="3"/>
        <v>18.333333333333332</v>
      </c>
      <c r="J54" s="62">
        <v>14621.46</v>
      </c>
      <c r="K54" s="50"/>
      <c r="L54" s="50">
        <v>8464</v>
      </c>
      <c r="M54" s="53">
        <f t="shared" si="6"/>
        <v>33732.78</v>
      </c>
      <c r="N54" s="54">
        <f t="shared" si="1"/>
        <v>42196.78</v>
      </c>
      <c r="O54" s="54">
        <f t="shared" si="7"/>
        <v>27575.32</v>
      </c>
      <c r="P54" s="53">
        <f t="shared" si="4"/>
        <v>1103.01</v>
      </c>
      <c r="Q54" s="55">
        <v>2</v>
      </c>
      <c r="R54" s="56">
        <f t="shared" si="5"/>
        <v>26470.31</v>
      </c>
    </row>
    <row r="55" spans="1:18" s="61" customFormat="1" x14ac:dyDescent="0.2">
      <c r="A55" s="34" t="s">
        <v>194</v>
      </c>
      <c r="B55" s="37" t="s">
        <v>195</v>
      </c>
      <c r="C55" s="38" t="s">
        <v>38</v>
      </c>
      <c r="D55" s="37"/>
      <c r="E55" s="38" t="s">
        <v>5</v>
      </c>
      <c r="F55" s="38" t="s">
        <v>196</v>
      </c>
      <c r="G55" s="49">
        <v>72</v>
      </c>
      <c r="H55" s="49">
        <v>3</v>
      </c>
      <c r="I55" s="59">
        <f t="shared" si="3"/>
        <v>24</v>
      </c>
      <c r="J55" s="62">
        <v>14621.46</v>
      </c>
      <c r="K55" s="50"/>
      <c r="L55" s="50">
        <v>8464</v>
      </c>
      <c r="M55" s="53">
        <f t="shared" si="6"/>
        <v>33732.78</v>
      </c>
      <c r="N55" s="54">
        <f t="shared" si="1"/>
        <v>42196.78</v>
      </c>
      <c r="O55" s="54">
        <f t="shared" si="7"/>
        <v>27575.32</v>
      </c>
      <c r="P55" s="53">
        <f t="shared" si="4"/>
        <v>1103.01</v>
      </c>
      <c r="Q55" s="55">
        <v>2</v>
      </c>
      <c r="R55" s="56">
        <f t="shared" si="5"/>
        <v>26470.31</v>
      </c>
    </row>
    <row r="56" spans="1:18" s="61" customFormat="1" x14ac:dyDescent="0.2">
      <c r="A56" s="34" t="s">
        <v>197</v>
      </c>
      <c r="B56" s="37" t="s">
        <v>198</v>
      </c>
      <c r="C56" s="38" t="s">
        <v>10</v>
      </c>
      <c r="D56" s="37" t="s">
        <v>199</v>
      </c>
      <c r="E56" s="38" t="s">
        <v>5</v>
      </c>
      <c r="F56" s="38" t="s">
        <v>200</v>
      </c>
      <c r="G56" s="49">
        <v>60</v>
      </c>
      <c r="H56" s="49">
        <v>3</v>
      </c>
      <c r="I56" s="59">
        <f t="shared" si="3"/>
        <v>20</v>
      </c>
      <c r="J56" s="62">
        <v>14621.46</v>
      </c>
      <c r="K56" s="50"/>
      <c r="L56" s="50">
        <v>8464</v>
      </c>
      <c r="M56" s="53">
        <f t="shared" si="6"/>
        <v>33732.78</v>
      </c>
      <c r="N56" s="54">
        <f t="shared" si="1"/>
        <v>42196.78</v>
      </c>
      <c r="O56" s="54">
        <f t="shared" si="7"/>
        <v>27575.32</v>
      </c>
      <c r="P56" s="53">
        <f t="shared" si="4"/>
        <v>1103.01</v>
      </c>
      <c r="Q56" s="55">
        <v>2</v>
      </c>
      <c r="R56" s="56">
        <f t="shared" si="5"/>
        <v>26470.31</v>
      </c>
    </row>
    <row r="57" spans="1:18" s="61" customFormat="1" x14ac:dyDescent="0.2">
      <c r="A57" s="34" t="s">
        <v>201</v>
      </c>
      <c r="B57" s="37" t="s">
        <v>202</v>
      </c>
      <c r="C57" s="38" t="s">
        <v>22</v>
      </c>
      <c r="D57" s="37" t="s">
        <v>203</v>
      </c>
      <c r="E57" s="38" t="s">
        <v>5</v>
      </c>
      <c r="F57" s="38" t="s">
        <v>811</v>
      </c>
      <c r="G57" s="49">
        <v>40</v>
      </c>
      <c r="H57" s="49">
        <v>2</v>
      </c>
      <c r="I57" s="59">
        <f t="shared" si="3"/>
        <v>20</v>
      </c>
      <c r="J57" s="62">
        <v>14621.46</v>
      </c>
      <c r="K57" s="50"/>
      <c r="L57" s="50">
        <v>8464</v>
      </c>
      <c r="M57" s="53">
        <f t="shared" si="6"/>
        <v>22488.52</v>
      </c>
      <c r="N57" s="54">
        <f t="shared" si="1"/>
        <v>30952.52</v>
      </c>
      <c r="O57" s="54">
        <f t="shared" si="7"/>
        <v>16331.06</v>
      </c>
      <c r="P57" s="53">
        <f t="shared" si="4"/>
        <v>653.24</v>
      </c>
      <c r="Q57" s="55">
        <v>2</v>
      </c>
      <c r="R57" s="56">
        <f t="shared" si="5"/>
        <v>15675.82</v>
      </c>
    </row>
    <row r="58" spans="1:18" s="61" customFormat="1" x14ac:dyDescent="0.2">
      <c r="A58" s="34" t="s">
        <v>204</v>
      </c>
      <c r="B58" s="37" t="s">
        <v>205</v>
      </c>
      <c r="C58" s="38" t="s">
        <v>206</v>
      </c>
      <c r="D58" s="37" t="s">
        <v>207</v>
      </c>
      <c r="E58" s="38" t="s">
        <v>5</v>
      </c>
      <c r="F58" s="38" t="s">
        <v>208</v>
      </c>
      <c r="G58" s="49">
        <v>63</v>
      </c>
      <c r="H58" s="49">
        <v>4</v>
      </c>
      <c r="I58" s="59">
        <f t="shared" si="3"/>
        <v>15.75</v>
      </c>
      <c r="J58" s="62">
        <v>14621.46</v>
      </c>
      <c r="K58" s="50"/>
      <c r="L58" s="50">
        <v>8464</v>
      </c>
      <c r="M58" s="53">
        <f t="shared" si="6"/>
        <v>44977.04</v>
      </c>
      <c r="N58" s="54">
        <f t="shared" si="1"/>
        <v>53441.04</v>
      </c>
      <c r="O58" s="54">
        <f t="shared" si="7"/>
        <v>38819.58</v>
      </c>
      <c r="P58" s="53">
        <f t="shared" si="4"/>
        <v>1552.78</v>
      </c>
      <c r="Q58" s="55">
        <v>2</v>
      </c>
      <c r="R58" s="56">
        <f t="shared" si="5"/>
        <v>37264.800000000003</v>
      </c>
    </row>
    <row r="59" spans="1:18" s="61" customFormat="1" x14ac:dyDescent="0.2">
      <c r="A59" s="34" t="s">
        <v>209</v>
      </c>
      <c r="B59" s="37" t="s">
        <v>210</v>
      </c>
      <c r="C59" s="38" t="s">
        <v>211</v>
      </c>
      <c r="D59" s="37" t="s">
        <v>212</v>
      </c>
      <c r="E59" s="38" t="s">
        <v>5</v>
      </c>
      <c r="F59" s="38" t="s">
        <v>213</v>
      </c>
      <c r="G59" s="49">
        <v>29</v>
      </c>
      <c r="H59" s="49">
        <v>1</v>
      </c>
      <c r="I59" s="59">
        <f t="shared" si="3"/>
        <v>29</v>
      </c>
      <c r="J59" s="62">
        <v>10720.06</v>
      </c>
      <c r="K59" s="50"/>
      <c r="L59" s="50">
        <v>8464</v>
      </c>
      <c r="M59" s="53">
        <f t="shared" si="6"/>
        <v>11244.26</v>
      </c>
      <c r="N59" s="54">
        <f t="shared" si="1"/>
        <v>19708.259999999998</v>
      </c>
      <c r="O59" s="54">
        <f t="shared" si="7"/>
        <v>8988.2000000000007</v>
      </c>
      <c r="P59" s="53">
        <f t="shared" si="4"/>
        <v>359.53</v>
      </c>
      <c r="Q59" s="55">
        <v>2</v>
      </c>
      <c r="R59" s="56">
        <f t="shared" si="5"/>
        <v>8626.67</v>
      </c>
    </row>
    <row r="60" spans="1:18" s="61" customFormat="1" x14ac:dyDescent="0.2">
      <c r="A60" s="34" t="s">
        <v>214</v>
      </c>
      <c r="B60" s="37" t="s">
        <v>215</v>
      </c>
      <c r="C60" s="38" t="s">
        <v>38</v>
      </c>
      <c r="D60" s="37" t="s">
        <v>216</v>
      </c>
      <c r="E60" s="38" t="s">
        <v>5</v>
      </c>
      <c r="F60" s="38" t="s">
        <v>7</v>
      </c>
      <c r="G60" s="49">
        <v>41</v>
      </c>
      <c r="H60" s="49">
        <v>2</v>
      </c>
      <c r="I60" s="59">
        <f t="shared" si="3"/>
        <v>20.5</v>
      </c>
      <c r="J60" s="62">
        <v>14621.46</v>
      </c>
      <c r="K60" s="50"/>
      <c r="L60" s="50">
        <v>8464</v>
      </c>
      <c r="M60" s="53">
        <f t="shared" si="6"/>
        <v>22488.52</v>
      </c>
      <c r="N60" s="54">
        <f t="shared" si="1"/>
        <v>30952.52</v>
      </c>
      <c r="O60" s="54">
        <f t="shared" si="7"/>
        <v>16331.06</v>
      </c>
      <c r="P60" s="53">
        <f t="shared" si="4"/>
        <v>653.24</v>
      </c>
      <c r="Q60" s="55">
        <v>2</v>
      </c>
      <c r="R60" s="56">
        <f t="shared" si="5"/>
        <v>15675.82</v>
      </c>
    </row>
    <row r="61" spans="1:18" s="61" customFormat="1" x14ac:dyDescent="0.2">
      <c r="A61" s="34" t="s">
        <v>217</v>
      </c>
      <c r="B61" s="37" t="s">
        <v>218</v>
      </c>
      <c r="C61" s="38" t="s">
        <v>89</v>
      </c>
      <c r="D61" s="37" t="s">
        <v>219</v>
      </c>
      <c r="E61" s="38" t="s">
        <v>5</v>
      </c>
      <c r="F61" s="38" t="s">
        <v>220</v>
      </c>
      <c r="G61" s="49">
        <v>15</v>
      </c>
      <c r="H61" s="49">
        <v>1</v>
      </c>
      <c r="I61" s="59">
        <f t="shared" si="3"/>
        <v>15</v>
      </c>
      <c r="J61" s="62">
        <v>10720.06</v>
      </c>
      <c r="K61" s="50"/>
      <c r="L61" s="50">
        <v>8464</v>
      </c>
      <c r="M61" s="53">
        <f t="shared" si="6"/>
        <v>11244.26</v>
      </c>
      <c r="N61" s="54">
        <f t="shared" si="1"/>
        <v>19708.259999999998</v>
      </c>
      <c r="O61" s="54">
        <f t="shared" si="7"/>
        <v>8988.2000000000007</v>
      </c>
      <c r="P61" s="53">
        <f t="shared" si="4"/>
        <v>359.53</v>
      </c>
      <c r="Q61" s="55">
        <v>2</v>
      </c>
      <c r="R61" s="56">
        <f t="shared" si="5"/>
        <v>8626.67</v>
      </c>
    </row>
    <row r="62" spans="1:18" s="61" customFormat="1" x14ac:dyDescent="0.2">
      <c r="A62" s="34" t="s">
        <v>221</v>
      </c>
      <c r="B62" s="37" t="s">
        <v>222</v>
      </c>
      <c r="C62" s="38" t="s">
        <v>223</v>
      </c>
      <c r="D62" s="37"/>
      <c r="E62" s="38" t="s">
        <v>5</v>
      </c>
      <c r="F62" s="38" t="s">
        <v>224</v>
      </c>
      <c r="G62" s="49">
        <v>64</v>
      </c>
      <c r="H62" s="49">
        <v>3</v>
      </c>
      <c r="I62" s="59">
        <f t="shared" si="3"/>
        <v>21.333333333333332</v>
      </c>
      <c r="J62" s="62">
        <v>14621.46</v>
      </c>
      <c r="K62" s="50"/>
      <c r="L62" s="50">
        <v>8464</v>
      </c>
      <c r="M62" s="53">
        <f t="shared" si="6"/>
        <v>33732.78</v>
      </c>
      <c r="N62" s="54">
        <f t="shared" si="1"/>
        <v>42196.78</v>
      </c>
      <c r="O62" s="54">
        <f t="shared" si="7"/>
        <v>27575.32</v>
      </c>
      <c r="P62" s="53">
        <f t="shared" si="4"/>
        <v>1103.01</v>
      </c>
      <c r="Q62" s="55">
        <v>2</v>
      </c>
      <c r="R62" s="56">
        <f t="shared" si="5"/>
        <v>26470.31</v>
      </c>
    </row>
    <row r="63" spans="1:18" s="61" customFormat="1" x14ac:dyDescent="0.2">
      <c r="A63" s="34" t="s">
        <v>225</v>
      </c>
      <c r="B63" s="37" t="s">
        <v>226</v>
      </c>
      <c r="C63" s="38" t="s">
        <v>227</v>
      </c>
      <c r="D63" s="37"/>
      <c r="E63" s="38" t="s">
        <v>44</v>
      </c>
      <c r="F63" s="38" t="s">
        <v>857</v>
      </c>
      <c r="G63" s="49">
        <v>66</v>
      </c>
      <c r="H63" s="49">
        <v>3</v>
      </c>
      <c r="I63" s="59">
        <f t="shared" si="3"/>
        <v>22</v>
      </c>
      <c r="J63" s="62">
        <v>14621.46</v>
      </c>
      <c r="K63" s="50"/>
      <c r="L63" s="50">
        <v>8464</v>
      </c>
      <c r="M63" s="53">
        <f t="shared" si="6"/>
        <v>33732.78</v>
      </c>
      <c r="N63" s="54">
        <f t="shared" si="1"/>
        <v>42196.78</v>
      </c>
      <c r="O63" s="54">
        <f t="shared" si="7"/>
        <v>27575.32</v>
      </c>
      <c r="P63" s="53">
        <f t="shared" si="4"/>
        <v>1103.01</v>
      </c>
      <c r="Q63" s="55">
        <v>2</v>
      </c>
      <c r="R63" s="56">
        <f t="shared" si="5"/>
        <v>26470.31</v>
      </c>
    </row>
    <row r="64" spans="1:18" s="61" customFormat="1" x14ac:dyDescent="0.2">
      <c r="A64" s="34" t="s">
        <v>228</v>
      </c>
      <c r="B64" s="37" t="s">
        <v>229</v>
      </c>
      <c r="C64" s="38" t="s">
        <v>10</v>
      </c>
      <c r="D64" s="37" t="s">
        <v>230</v>
      </c>
      <c r="E64" s="38" t="s">
        <v>5</v>
      </c>
      <c r="F64" s="38" t="s">
        <v>231</v>
      </c>
      <c r="G64" s="49">
        <v>15</v>
      </c>
      <c r="H64" s="49">
        <v>1</v>
      </c>
      <c r="I64" s="59">
        <f t="shared" si="3"/>
        <v>15</v>
      </c>
      <c r="J64" s="62">
        <v>6818.66</v>
      </c>
      <c r="K64" s="50"/>
      <c r="L64" s="50">
        <v>8464</v>
      </c>
      <c r="M64" s="53">
        <f t="shared" si="6"/>
        <v>11244.26</v>
      </c>
      <c r="N64" s="54">
        <f t="shared" si="1"/>
        <v>19708.259999999998</v>
      </c>
      <c r="O64" s="54">
        <f t="shared" si="7"/>
        <v>12889.6</v>
      </c>
      <c r="P64" s="53">
        <f t="shared" si="4"/>
        <v>515.58000000000004</v>
      </c>
      <c r="Q64" s="55">
        <v>2</v>
      </c>
      <c r="R64" s="56">
        <f t="shared" si="5"/>
        <v>12372.02</v>
      </c>
    </row>
    <row r="65" spans="1:18" s="61" customFormat="1" x14ac:dyDescent="0.2">
      <c r="A65" s="34" t="s">
        <v>232</v>
      </c>
      <c r="B65" s="37" t="s">
        <v>233</v>
      </c>
      <c r="C65" s="38" t="s">
        <v>89</v>
      </c>
      <c r="D65" s="37" t="s">
        <v>234</v>
      </c>
      <c r="E65" s="38" t="s">
        <v>5</v>
      </c>
      <c r="F65" s="38" t="s">
        <v>297</v>
      </c>
      <c r="G65" s="49">
        <v>56</v>
      </c>
      <c r="H65" s="49">
        <v>3</v>
      </c>
      <c r="I65" s="59">
        <f t="shared" si="3"/>
        <v>18.666666666666668</v>
      </c>
      <c r="J65" s="62">
        <v>14621.46</v>
      </c>
      <c r="K65" s="50"/>
      <c r="L65" s="50">
        <v>8464</v>
      </c>
      <c r="M65" s="53">
        <f t="shared" si="6"/>
        <v>33732.78</v>
      </c>
      <c r="N65" s="54">
        <f t="shared" si="1"/>
        <v>42196.78</v>
      </c>
      <c r="O65" s="54">
        <f t="shared" si="7"/>
        <v>27575.32</v>
      </c>
      <c r="P65" s="53">
        <f t="shared" si="4"/>
        <v>1103.01</v>
      </c>
      <c r="Q65" s="55">
        <v>2</v>
      </c>
      <c r="R65" s="56">
        <f t="shared" si="5"/>
        <v>26470.31</v>
      </c>
    </row>
    <row r="66" spans="1:18" s="61" customFormat="1" x14ac:dyDescent="0.2">
      <c r="A66" s="34" t="s">
        <v>235</v>
      </c>
      <c r="B66" s="37" t="s">
        <v>236</v>
      </c>
      <c r="C66" s="38" t="s">
        <v>237</v>
      </c>
      <c r="D66" s="37" t="s">
        <v>238</v>
      </c>
      <c r="E66" s="38" t="s">
        <v>5</v>
      </c>
      <c r="F66" s="38" t="s">
        <v>239</v>
      </c>
      <c r="G66" s="49">
        <v>90</v>
      </c>
      <c r="H66" s="49">
        <v>4</v>
      </c>
      <c r="I66" s="59">
        <f t="shared" si="3"/>
        <v>22.5</v>
      </c>
      <c r="J66" s="62">
        <v>18522.86</v>
      </c>
      <c r="K66" s="50"/>
      <c r="L66" s="50">
        <v>8464</v>
      </c>
      <c r="M66" s="53">
        <f t="shared" si="6"/>
        <v>44977.04</v>
      </c>
      <c r="N66" s="54">
        <f t="shared" si="1"/>
        <v>53441.04</v>
      </c>
      <c r="O66" s="54">
        <f t="shared" si="7"/>
        <v>34918.18</v>
      </c>
      <c r="P66" s="53">
        <f t="shared" si="4"/>
        <v>1396.73</v>
      </c>
      <c r="Q66" s="55">
        <v>2</v>
      </c>
      <c r="R66" s="56">
        <f t="shared" si="5"/>
        <v>33519.449999999997</v>
      </c>
    </row>
    <row r="67" spans="1:18" s="61" customFormat="1" x14ac:dyDescent="0.2">
      <c r="A67" s="34" t="s">
        <v>240</v>
      </c>
      <c r="B67" s="37" t="s">
        <v>241</v>
      </c>
      <c r="C67" s="38" t="s">
        <v>77</v>
      </c>
      <c r="D67" s="37" t="s">
        <v>242</v>
      </c>
      <c r="E67" s="38" t="s">
        <v>5</v>
      </c>
      <c r="F67" s="38" t="s">
        <v>243</v>
      </c>
      <c r="G67" s="49">
        <v>46</v>
      </c>
      <c r="H67" s="49">
        <v>2</v>
      </c>
      <c r="I67" s="59">
        <f t="shared" si="3"/>
        <v>23</v>
      </c>
      <c r="J67" s="62">
        <v>10720.06</v>
      </c>
      <c r="K67" s="50"/>
      <c r="L67" s="50">
        <v>8464</v>
      </c>
      <c r="M67" s="53">
        <f t="shared" si="6"/>
        <v>22488.52</v>
      </c>
      <c r="N67" s="54">
        <f t="shared" si="1"/>
        <v>30952.52</v>
      </c>
      <c r="O67" s="54">
        <f t="shared" si="7"/>
        <v>20232.46</v>
      </c>
      <c r="P67" s="53">
        <f t="shared" si="4"/>
        <v>809.3</v>
      </c>
      <c r="Q67" s="55">
        <v>2</v>
      </c>
      <c r="R67" s="56">
        <f t="shared" si="5"/>
        <v>19421.16</v>
      </c>
    </row>
    <row r="68" spans="1:18" s="61" customFormat="1" x14ac:dyDescent="0.2">
      <c r="A68" s="34" t="s">
        <v>244</v>
      </c>
      <c r="B68" s="37" t="s">
        <v>245</v>
      </c>
      <c r="C68" s="38" t="s">
        <v>33</v>
      </c>
      <c r="D68" s="37" t="s">
        <v>246</v>
      </c>
      <c r="E68" s="38" t="s">
        <v>5</v>
      </c>
      <c r="F68" s="38" t="s">
        <v>35</v>
      </c>
      <c r="G68" s="49">
        <v>36</v>
      </c>
      <c r="H68" s="49">
        <v>2</v>
      </c>
      <c r="I68" s="59">
        <f t="shared" si="3"/>
        <v>18</v>
      </c>
      <c r="J68" s="62">
        <v>10720.06</v>
      </c>
      <c r="K68" s="50"/>
      <c r="L68" s="50">
        <v>8464</v>
      </c>
      <c r="M68" s="53">
        <f t="shared" si="6"/>
        <v>22488.52</v>
      </c>
      <c r="N68" s="54">
        <f t="shared" si="1"/>
        <v>30952.52</v>
      </c>
      <c r="O68" s="54">
        <f t="shared" si="7"/>
        <v>20232.46</v>
      </c>
      <c r="P68" s="53">
        <f t="shared" si="4"/>
        <v>809.3</v>
      </c>
      <c r="Q68" s="55">
        <v>2</v>
      </c>
      <c r="R68" s="56">
        <f t="shared" si="5"/>
        <v>19421.16</v>
      </c>
    </row>
    <row r="69" spans="1:18" s="61" customFormat="1" x14ac:dyDescent="0.2">
      <c r="A69" s="34" t="s">
        <v>247</v>
      </c>
      <c r="B69" s="37" t="s">
        <v>248</v>
      </c>
      <c r="C69" s="38" t="s">
        <v>38</v>
      </c>
      <c r="D69" s="37" t="s">
        <v>249</v>
      </c>
      <c r="E69" s="38" t="s">
        <v>5</v>
      </c>
      <c r="F69" s="38" t="s">
        <v>812</v>
      </c>
      <c r="G69" s="49">
        <v>84</v>
      </c>
      <c r="H69" s="49">
        <v>4</v>
      </c>
      <c r="I69" s="59">
        <f t="shared" si="3"/>
        <v>21</v>
      </c>
      <c r="J69" s="62">
        <f>18522.86+6818.66</f>
        <v>25341.52</v>
      </c>
      <c r="K69" s="50"/>
      <c r="L69" s="50">
        <v>8464</v>
      </c>
      <c r="M69" s="53">
        <f t="shared" si="6"/>
        <v>44977.04</v>
      </c>
      <c r="N69" s="54">
        <f t="shared" si="1"/>
        <v>53441.04</v>
      </c>
      <c r="O69" s="54">
        <f t="shared" si="7"/>
        <v>28099.52</v>
      </c>
      <c r="P69" s="53">
        <f t="shared" si="4"/>
        <v>1123.98</v>
      </c>
      <c r="Q69" s="55">
        <v>2</v>
      </c>
      <c r="R69" s="56">
        <f t="shared" si="5"/>
        <v>26973.54</v>
      </c>
    </row>
    <row r="70" spans="1:18" s="61" customFormat="1" x14ac:dyDescent="0.2">
      <c r="A70" s="34" t="s">
        <v>250</v>
      </c>
      <c r="B70" s="37" t="s">
        <v>251</v>
      </c>
      <c r="C70" s="38" t="s">
        <v>252</v>
      </c>
      <c r="D70" s="37"/>
      <c r="E70" s="38" t="s">
        <v>150</v>
      </c>
      <c r="F70" s="38" t="s">
        <v>253</v>
      </c>
      <c r="G70" s="49">
        <v>81</v>
      </c>
      <c r="H70" s="49">
        <v>4</v>
      </c>
      <c r="I70" s="59">
        <f t="shared" si="3"/>
        <v>20.25</v>
      </c>
      <c r="J70" s="62">
        <v>18522.86</v>
      </c>
      <c r="K70" s="50"/>
      <c r="L70" s="50">
        <v>8464</v>
      </c>
      <c r="M70" s="53">
        <f t="shared" ref="M70:M101" si="8">ROUND($M$5*H70,2)</f>
        <v>44977.04</v>
      </c>
      <c r="N70" s="54">
        <f t="shared" ref="N70:N133" si="9">ROUND(L70+M70,2)</f>
        <v>53441.04</v>
      </c>
      <c r="O70" s="54">
        <f t="shared" ref="O70:O75" si="10">ROUND(N70-J70,2)</f>
        <v>34918.18</v>
      </c>
      <c r="P70" s="53">
        <f t="shared" si="4"/>
        <v>1396.73</v>
      </c>
      <c r="Q70" s="55">
        <v>2</v>
      </c>
      <c r="R70" s="56">
        <f t="shared" si="5"/>
        <v>33519.449999999997</v>
      </c>
    </row>
    <row r="71" spans="1:18" s="61" customFormat="1" x14ac:dyDescent="0.2">
      <c r="A71" s="34" t="s">
        <v>254</v>
      </c>
      <c r="B71" s="37" t="s">
        <v>255</v>
      </c>
      <c r="C71" s="38" t="s">
        <v>256</v>
      </c>
      <c r="D71" s="37"/>
      <c r="E71" s="38" t="s">
        <v>5</v>
      </c>
      <c r="F71" s="38" t="s">
        <v>257</v>
      </c>
      <c r="G71" s="49">
        <v>80</v>
      </c>
      <c r="H71" s="49">
        <v>4</v>
      </c>
      <c r="I71" s="59">
        <f t="shared" ref="I71:I134" si="11">G71/H71</f>
        <v>20</v>
      </c>
      <c r="J71" s="62">
        <v>22424.26</v>
      </c>
      <c r="K71" s="50"/>
      <c r="L71" s="50">
        <v>8464</v>
      </c>
      <c r="M71" s="53">
        <f t="shared" si="8"/>
        <v>44977.04</v>
      </c>
      <c r="N71" s="54">
        <f t="shared" si="9"/>
        <v>53441.04</v>
      </c>
      <c r="O71" s="54">
        <f t="shared" si="10"/>
        <v>31016.78</v>
      </c>
      <c r="P71" s="53">
        <f t="shared" ref="P71:P133" si="12">ROUND(O71*4%,2)</f>
        <v>1240.67</v>
      </c>
      <c r="Q71" s="55">
        <v>2</v>
      </c>
      <c r="R71" s="56">
        <f t="shared" ref="R71:R133" si="13">ROUND(O71-P71-Q71,2)</f>
        <v>29774.11</v>
      </c>
    </row>
    <row r="72" spans="1:18" s="61" customFormat="1" x14ac:dyDescent="0.2">
      <c r="A72" s="34" t="s">
        <v>258</v>
      </c>
      <c r="B72" s="37" t="s">
        <v>259</v>
      </c>
      <c r="C72" s="38" t="s">
        <v>260</v>
      </c>
      <c r="D72" s="37" t="s">
        <v>261</v>
      </c>
      <c r="E72" s="38" t="s">
        <v>5</v>
      </c>
      <c r="F72" s="38" t="s">
        <v>813</v>
      </c>
      <c r="G72" s="49">
        <v>65</v>
      </c>
      <c r="H72" s="49">
        <v>3</v>
      </c>
      <c r="I72" s="59">
        <f t="shared" si="11"/>
        <v>21.666666666666668</v>
      </c>
      <c r="J72" s="62">
        <v>14621.46</v>
      </c>
      <c r="K72" s="50"/>
      <c r="L72" s="50">
        <v>8464</v>
      </c>
      <c r="M72" s="53">
        <f t="shared" si="8"/>
        <v>33732.78</v>
      </c>
      <c r="N72" s="54">
        <f t="shared" si="9"/>
        <v>42196.78</v>
      </c>
      <c r="O72" s="54">
        <f t="shared" si="10"/>
        <v>27575.32</v>
      </c>
      <c r="P72" s="53">
        <f t="shared" si="12"/>
        <v>1103.01</v>
      </c>
      <c r="Q72" s="55">
        <v>2</v>
      </c>
      <c r="R72" s="56">
        <f t="shared" si="13"/>
        <v>26470.31</v>
      </c>
    </row>
    <row r="73" spans="1:18" s="61" customFormat="1" x14ac:dyDescent="0.2">
      <c r="A73" s="34" t="s">
        <v>262</v>
      </c>
      <c r="B73" s="37" t="s">
        <v>263</v>
      </c>
      <c r="C73" s="38" t="s">
        <v>264</v>
      </c>
      <c r="D73" s="37"/>
      <c r="E73" s="38" t="s">
        <v>5</v>
      </c>
      <c r="F73" s="38" t="s">
        <v>265</v>
      </c>
      <c r="G73" s="49">
        <v>99</v>
      </c>
      <c r="H73" s="49">
        <v>5</v>
      </c>
      <c r="I73" s="59">
        <f t="shared" si="11"/>
        <v>19.8</v>
      </c>
      <c r="J73" s="62">
        <v>18522.86</v>
      </c>
      <c r="K73" s="50"/>
      <c r="L73" s="50">
        <v>8464</v>
      </c>
      <c r="M73" s="53">
        <f t="shared" si="8"/>
        <v>56221.3</v>
      </c>
      <c r="N73" s="54">
        <f t="shared" si="9"/>
        <v>64685.3</v>
      </c>
      <c r="O73" s="54">
        <f t="shared" si="10"/>
        <v>46162.44</v>
      </c>
      <c r="P73" s="53">
        <f t="shared" si="12"/>
        <v>1846.5</v>
      </c>
      <c r="Q73" s="55">
        <v>2</v>
      </c>
      <c r="R73" s="56">
        <f t="shared" si="13"/>
        <v>44313.94</v>
      </c>
    </row>
    <row r="74" spans="1:18" s="61" customFormat="1" x14ac:dyDescent="0.2">
      <c r="A74" s="34" t="s">
        <v>266</v>
      </c>
      <c r="B74" s="37" t="s">
        <v>267</v>
      </c>
      <c r="C74" s="38" t="s">
        <v>268</v>
      </c>
      <c r="D74" s="37" t="s">
        <v>269</v>
      </c>
      <c r="E74" s="38" t="s">
        <v>11</v>
      </c>
      <c r="F74" s="38" t="s">
        <v>270</v>
      </c>
      <c r="G74" s="49">
        <v>93</v>
      </c>
      <c r="H74" s="49">
        <v>4</v>
      </c>
      <c r="I74" s="59">
        <f t="shared" si="11"/>
        <v>23.25</v>
      </c>
      <c r="J74" s="62">
        <v>18522.86</v>
      </c>
      <c r="K74" s="50"/>
      <c r="L74" s="50">
        <v>8464</v>
      </c>
      <c r="M74" s="53">
        <f t="shared" si="8"/>
        <v>44977.04</v>
      </c>
      <c r="N74" s="54">
        <f t="shared" si="9"/>
        <v>53441.04</v>
      </c>
      <c r="O74" s="54">
        <f t="shared" si="10"/>
        <v>34918.18</v>
      </c>
      <c r="P74" s="53">
        <f t="shared" si="12"/>
        <v>1396.73</v>
      </c>
      <c r="Q74" s="55">
        <v>2</v>
      </c>
      <c r="R74" s="56">
        <f t="shared" si="13"/>
        <v>33519.449999999997</v>
      </c>
    </row>
    <row r="75" spans="1:18" s="61" customFormat="1" x14ac:dyDescent="0.2">
      <c r="A75" s="34" t="s">
        <v>271</v>
      </c>
      <c r="B75" s="37" t="s">
        <v>272</v>
      </c>
      <c r="C75" s="38" t="s">
        <v>273</v>
      </c>
      <c r="D75" s="37" t="s">
        <v>274</v>
      </c>
      <c r="E75" s="38" t="s">
        <v>5</v>
      </c>
      <c r="F75" s="38" t="s">
        <v>50</v>
      </c>
      <c r="G75" s="49">
        <v>10</v>
      </c>
      <c r="H75" s="49">
        <v>1</v>
      </c>
      <c r="I75" s="59"/>
      <c r="J75" s="62">
        <v>6818.66</v>
      </c>
      <c r="K75" s="50"/>
      <c r="L75" s="50">
        <v>8464</v>
      </c>
      <c r="M75" s="53">
        <f t="shared" si="8"/>
        <v>11244.26</v>
      </c>
      <c r="N75" s="54">
        <f t="shared" si="9"/>
        <v>19708.259999999998</v>
      </c>
      <c r="O75" s="54">
        <f t="shared" si="10"/>
        <v>12889.6</v>
      </c>
      <c r="P75" s="53">
        <f t="shared" si="12"/>
        <v>515.58000000000004</v>
      </c>
      <c r="Q75" s="55">
        <v>2</v>
      </c>
      <c r="R75" s="56">
        <f t="shared" si="13"/>
        <v>12372.02</v>
      </c>
    </row>
    <row r="76" spans="1:18" s="61" customFormat="1" x14ac:dyDescent="0.2">
      <c r="A76" s="34" t="s">
        <v>275</v>
      </c>
      <c r="B76" s="37" t="s">
        <v>276</v>
      </c>
      <c r="C76" s="38" t="s">
        <v>10</v>
      </c>
      <c r="D76" s="37"/>
      <c r="E76" s="38" t="s">
        <v>5</v>
      </c>
      <c r="F76" s="38" t="s">
        <v>277</v>
      </c>
      <c r="G76" s="49">
        <v>102</v>
      </c>
      <c r="H76" s="49">
        <v>5</v>
      </c>
      <c r="I76" s="59">
        <f t="shared" si="11"/>
        <v>20.399999999999999</v>
      </c>
      <c r="J76" s="62">
        <v>22424.26</v>
      </c>
      <c r="K76" s="50"/>
      <c r="L76" s="50">
        <v>8464</v>
      </c>
      <c r="M76" s="53">
        <f t="shared" si="8"/>
        <v>56221.3</v>
      </c>
      <c r="N76" s="54">
        <f t="shared" si="9"/>
        <v>64685.3</v>
      </c>
      <c r="O76" s="54">
        <f t="shared" ref="O76:O102" si="14">ROUND(N76-J76,2)</f>
        <v>42261.04</v>
      </c>
      <c r="P76" s="53">
        <f t="shared" si="12"/>
        <v>1690.44</v>
      </c>
      <c r="Q76" s="55">
        <v>2</v>
      </c>
      <c r="R76" s="56">
        <f t="shared" si="13"/>
        <v>40568.6</v>
      </c>
    </row>
    <row r="77" spans="1:18" s="61" customFormat="1" x14ac:dyDescent="0.2">
      <c r="A77" s="34" t="s">
        <v>278</v>
      </c>
      <c r="B77" s="37" t="s">
        <v>279</v>
      </c>
      <c r="C77" s="38" t="s">
        <v>132</v>
      </c>
      <c r="D77" s="37"/>
      <c r="E77" s="38" t="s">
        <v>5</v>
      </c>
      <c r="F77" s="38" t="s">
        <v>280</v>
      </c>
      <c r="G77" s="49">
        <v>100</v>
      </c>
      <c r="H77" s="49">
        <v>4</v>
      </c>
      <c r="I77" s="59">
        <f t="shared" si="11"/>
        <v>25</v>
      </c>
      <c r="J77" s="62">
        <v>18522.86</v>
      </c>
      <c r="K77" s="50"/>
      <c r="L77" s="50">
        <v>8464</v>
      </c>
      <c r="M77" s="53">
        <f t="shared" si="8"/>
        <v>44977.04</v>
      </c>
      <c r="N77" s="54">
        <f t="shared" si="9"/>
        <v>53441.04</v>
      </c>
      <c r="O77" s="54">
        <f t="shared" si="14"/>
        <v>34918.18</v>
      </c>
      <c r="P77" s="53">
        <f t="shared" si="12"/>
        <v>1396.73</v>
      </c>
      <c r="Q77" s="55">
        <v>2</v>
      </c>
      <c r="R77" s="56">
        <f t="shared" si="13"/>
        <v>33519.449999999997</v>
      </c>
    </row>
    <row r="78" spans="1:18" s="61" customFormat="1" x14ac:dyDescent="0.2">
      <c r="A78" s="34" t="s">
        <v>169</v>
      </c>
      <c r="B78" s="37" t="s">
        <v>281</v>
      </c>
      <c r="C78" s="38" t="s">
        <v>38</v>
      </c>
      <c r="D78" s="37"/>
      <c r="E78" s="38" t="s">
        <v>168</v>
      </c>
      <c r="F78" s="38" t="s">
        <v>171</v>
      </c>
      <c r="G78" s="49">
        <v>37</v>
      </c>
      <c r="H78" s="49">
        <v>2</v>
      </c>
      <c r="I78" s="59">
        <f t="shared" si="11"/>
        <v>18.5</v>
      </c>
      <c r="J78" s="62">
        <v>10720.06</v>
      </c>
      <c r="K78" s="50"/>
      <c r="L78" s="50">
        <v>8464</v>
      </c>
      <c r="M78" s="53">
        <f t="shared" si="8"/>
        <v>22488.52</v>
      </c>
      <c r="N78" s="54">
        <f t="shared" si="9"/>
        <v>30952.52</v>
      </c>
      <c r="O78" s="54">
        <f t="shared" si="14"/>
        <v>20232.46</v>
      </c>
      <c r="P78" s="53">
        <f t="shared" si="12"/>
        <v>809.3</v>
      </c>
      <c r="Q78" s="55">
        <v>2</v>
      </c>
      <c r="R78" s="56">
        <f t="shared" si="13"/>
        <v>19421.16</v>
      </c>
    </row>
    <row r="79" spans="1:18" s="61" customFormat="1" x14ac:dyDescent="0.2">
      <c r="A79" s="34" t="s">
        <v>282</v>
      </c>
      <c r="B79" s="37" t="s">
        <v>283</v>
      </c>
      <c r="C79" s="38" t="s">
        <v>22</v>
      </c>
      <c r="D79" s="37"/>
      <c r="E79" s="38" t="s">
        <v>5</v>
      </c>
      <c r="F79" s="38" t="s">
        <v>284</v>
      </c>
      <c r="G79" s="49">
        <v>129</v>
      </c>
      <c r="H79" s="49">
        <v>6</v>
      </c>
      <c r="I79" s="59">
        <f t="shared" si="11"/>
        <v>21.5</v>
      </c>
      <c r="J79" s="62">
        <v>26325.67</v>
      </c>
      <c r="K79" s="50"/>
      <c r="L79" s="50">
        <v>8464</v>
      </c>
      <c r="M79" s="53">
        <f t="shared" si="8"/>
        <v>67465.56</v>
      </c>
      <c r="N79" s="54">
        <f t="shared" si="9"/>
        <v>75929.56</v>
      </c>
      <c r="O79" s="54">
        <f t="shared" si="14"/>
        <v>49603.89</v>
      </c>
      <c r="P79" s="53">
        <f t="shared" si="12"/>
        <v>1984.16</v>
      </c>
      <c r="Q79" s="55">
        <v>2</v>
      </c>
      <c r="R79" s="56">
        <f t="shared" si="13"/>
        <v>47617.73</v>
      </c>
    </row>
    <row r="80" spans="1:18" s="61" customFormat="1" x14ac:dyDescent="0.2">
      <c r="A80" s="34" t="s">
        <v>285</v>
      </c>
      <c r="B80" s="37" t="s">
        <v>286</v>
      </c>
      <c r="C80" s="38" t="s">
        <v>287</v>
      </c>
      <c r="D80" s="37"/>
      <c r="E80" s="38" t="s">
        <v>5</v>
      </c>
      <c r="F80" s="38" t="s">
        <v>288</v>
      </c>
      <c r="G80" s="49">
        <v>108</v>
      </c>
      <c r="H80" s="49">
        <v>5</v>
      </c>
      <c r="I80" s="59">
        <f t="shared" si="11"/>
        <v>21.6</v>
      </c>
      <c r="J80" s="62">
        <v>22424.26</v>
      </c>
      <c r="K80" s="50"/>
      <c r="L80" s="50">
        <v>8464</v>
      </c>
      <c r="M80" s="53">
        <f t="shared" si="8"/>
        <v>56221.3</v>
      </c>
      <c r="N80" s="54">
        <f t="shared" si="9"/>
        <v>64685.3</v>
      </c>
      <c r="O80" s="54">
        <f t="shared" si="14"/>
        <v>42261.04</v>
      </c>
      <c r="P80" s="53">
        <f t="shared" si="12"/>
        <v>1690.44</v>
      </c>
      <c r="Q80" s="55">
        <v>2</v>
      </c>
      <c r="R80" s="56">
        <f t="shared" si="13"/>
        <v>40568.6</v>
      </c>
    </row>
    <row r="81" spans="1:18" s="61" customFormat="1" x14ac:dyDescent="0.2">
      <c r="A81" s="34" t="s">
        <v>289</v>
      </c>
      <c r="B81" s="37" t="s">
        <v>290</v>
      </c>
      <c r="C81" s="38" t="s">
        <v>291</v>
      </c>
      <c r="D81" s="37" t="s">
        <v>292</v>
      </c>
      <c r="E81" s="38" t="s">
        <v>5</v>
      </c>
      <c r="F81" s="38" t="s">
        <v>293</v>
      </c>
      <c r="G81" s="49">
        <v>45</v>
      </c>
      <c r="H81" s="49">
        <v>2</v>
      </c>
      <c r="I81" s="59">
        <f t="shared" si="11"/>
        <v>22.5</v>
      </c>
      <c r="J81" s="62">
        <v>10720.06</v>
      </c>
      <c r="K81" s="50"/>
      <c r="L81" s="50">
        <v>8464</v>
      </c>
      <c r="M81" s="53">
        <f t="shared" si="8"/>
        <v>22488.52</v>
      </c>
      <c r="N81" s="54">
        <f t="shared" si="9"/>
        <v>30952.52</v>
      </c>
      <c r="O81" s="54">
        <f t="shared" si="14"/>
        <v>20232.46</v>
      </c>
      <c r="P81" s="53">
        <f t="shared" si="12"/>
        <v>809.3</v>
      </c>
      <c r="Q81" s="55">
        <v>2</v>
      </c>
      <c r="R81" s="56">
        <f t="shared" si="13"/>
        <v>19421.16</v>
      </c>
    </row>
    <row r="82" spans="1:18" s="61" customFormat="1" x14ac:dyDescent="0.2">
      <c r="A82" s="34" t="s">
        <v>294</v>
      </c>
      <c r="B82" s="37" t="s">
        <v>295</v>
      </c>
      <c r="C82" s="38" t="s">
        <v>296</v>
      </c>
      <c r="D82" s="37"/>
      <c r="E82" s="38" t="s">
        <v>5</v>
      </c>
      <c r="F82" s="38" t="s">
        <v>297</v>
      </c>
      <c r="G82" s="49">
        <v>139</v>
      </c>
      <c r="H82" s="49">
        <v>6</v>
      </c>
      <c r="I82" s="59">
        <f t="shared" si="11"/>
        <v>23.166666666666668</v>
      </c>
      <c r="J82" s="62">
        <v>26325.67</v>
      </c>
      <c r="K82" s="50"/>
      <c r="L82" s="50">
        <v>8464</v>
      </c>
      <c r="M82" s="53">
        <f t="shared" si="8"/>
        <v>67465.56</v>
      </c>
      <c r="N82" s="54">
        <f t="shared" si="9"/>
        <v>75929.56</v>
      </c>
      <c r="O82" s="54">
        <f t="shared" si="14"/>
        <v>49603.89</v>
      </c>
      <c r="P82" s="53">
        <f t="shared" si="12"/>
        <v>1984.16</v>
      </c>
      <c r="Q82" s="55">
        <v>2</v>
      </c>
      <c r="R82" s="56">
        <f t="shared" si="13"/>
        <v>47617.73</v>
      </c>
    </row>
    <row r="83" spans="1:18" s="61" customFormat="1" x14ac:dyDescent="0.2">
      <c r="A83" s="34" t="s">
        <v>298</v>
      </c>
      <c r="B83" s="37" t="s">
        <v>299</v>
      </c>
      <c r="C83" s="38" t="s">
        <v>300</v>
      </c>
      <c r="D83" s="37"/>
      <c r="E83" s="38" t="s">
        <v>5</v>
      </c>
      <c r="F83" s="38" t="s">
        <v>301</v>
      </c>
      <c r="G83" s="49">
        <v>120</v>
      </c>
      <c r="H83" s="49">
        <v>6</v>
      </c>
      <c r="I83" s="59">
        <f t="shared" si="11"/>
        <v>20</v>
      </c>
      <c r="J83" s="62">
        <v>22424.26</v>
      </c>
      <c r="K83" s="50"/>
      <c r="L83" s="50">
        <v>8464</v>
      </c>
      <c r="M83" s="53">
        <f t="shared" si="8"/>
        <v>67465.56</v>
      </c>
      <c r="N83" s="54">
        <f t="shared" si="9"/>
        <v>75929.56</v>
      </c>
      <c r="O83" s="54">
        <f t="shared" si="14"/>
        <v>53505.3</v>
      </c>
      <c r="P83" s="53">
        <f t="shared" si="12"/>
        <v>2140.21</v>
      </c>
      <c r="Q83" s="55">
        <v>2</v>
      </c>
      <c r="R83" s="56">
        <f t="shared" si="13"/>
        <v>51363.09</v>
      </c>
    </row>
    <row r="84" spans="1:18" s="61" customFormat="1" x14ac:dyDescent="0.2">
      <c r="A84" s="34" t="s">
        <v>302</v>
      </c>
      <c r="B84" s="37" t="s">
        <v>303</v>
      </c>
      <c r="C84" s="38" t="s">
        <v>304</v>
      </c>
      <c r="D84" s="37" t="s">
        <v>305</v>
      </c>
      <c r="E84" s="38" t="s">
        <v>5</v>
      </c>
      <c r="F84" s="38" t="s">
        <v>306</v>
      </c>
      <c r="G84" s="49">
        <v>68</v>
      </c>
      <c r="H84" s="49">
        <v>3</v>
      </c>
      <c r="I84" s="59">
        <f t="shared" si="11"/>
        <v>22.666666666666668</v>
      </c>
      <c r="J84" s="62">
        <v>14621.46</v>
      </c>
      <c r="K84" s="50"/>
      <c r="L84" s="50">
        <v>8464</v>
      </c>
      <c r="M84" s="53">
        <f t="shared" si="8"/>
        <v>33732.78</v>
      </c>
      <c r="N84" s="54">
        <f t="shared" si="9"/>
        <v>42196.78</v>
      </c>
      <c r="O84" s="54">
        <f t="shared" si="14"/>
        <v>27575.32</v>
      </c>
      <c r="P84" s="53">
        <f t="shared" si="12"/>
        <v>1103.01</v>
      </c>
      <c r="Q84" s="55">
        <v>2</v>
      </c>
      <c r="R84" s="56">
        <f t="shared" si="13"/>
        <v>26470.31</v>
      </c>
    </row>
    <row r="85" spans="1:18" s="61" customFormat="1" x14ac:dyDescent="0.2">
      <c r="A85" s="34" t="s">
        <v>307</v>
      </c>
      <c r="B85" s="37" t="s">
        <v>308</v>
      </c>
      <c r="C85" s="38" t="s">
        <v>132</v>
      </c>
      <c r="D85" s="37"/>
      <c r="E85" s="38" t="s">
        <v>178</v>
      </c>
      <c r="F85" s="38" t="s">
        <v>309</v>
      </c>
      <c r="G85" s="49">
        <v>31</v>
      </c>
      <c r="H85" s="49">
        <v>2</v>
      </c>
      <c r="I85" s="59">
        <f t="shared" si="11"/>
        <v>15.5</v>
      </c>
      <c r="J85" s="62">
        <v>10720.06</v>
      </c>
      <c r="K85" s="50"/>
      <c r="L85" s="50">
        <v>8464</v>
      </c>
      <c r="M85" s="53">
        <f t="shared" si="8"/>
        <v>22488.52</v>
      </c>
      <c r="N85" s="54">
        <f t="shared" si="9"/>
        <v>30952.52</v>
      </c>
      <c r="O85" s="54">
        <f t="shared" si="14"/>
        <v>20232.46</v>
      </c>
      <c r="P85" s="53"/>
      <c r="Q85" s="55"/>
      <c r="R85" s="56">
        <f t="shared" si="13"/>
        <v>20232.46</v>
      </c>
    </row>
    <row r="86" spans="1:18" s="61" customFormat="1" x14ac:dyDescent="0.2">
      <c r="A86" s="34" t="s">
        <v>310</v>
      </c>
      <c r="B86" s="37" t="s">
        <v>311</v>
      </c>
      <c r="C86" s="38" t="s">
        <v>312</v>
      </c>
      <c r="D86" s="37"/>
      <c r="E86" s="38" t="s">
        <v>5</v>
      </c>
      <c r="F86" s="38" t="s">
        <v>313</v>
      </c>
      <c r="G86" s="49">
        <v>76</v>
      </c>
      <c r="H86" s="49">
        <v>4</v>
      </c>
      <c r="I86" s="59">
        <f t="shared" si="11"/>
        <v>19</v>
      </c>
      <c r="J86" s="62">
        <v>18522.86</v>
      </c>
      <c r="K86" s="50"/>
      <c r="L86" s="50">
        <v>8464</v>
      </c>
      <c r="M86" s="53">
        <f t="shared" si="8"/>
        <v>44977.04</v>
      </c>
      <c r="N86" s="54">
        <f t="shared" si="9"/>
        <v>53441.04</v>
      </c>
      <c r="O86" s="54">
        <f t="shared" si="14"/>
        <v>34918.18</v>
      </c>
      <c r="P86" s="53">
        <f t="shared" si="12"/>
        <v>1396.73</v>
      </c>
      <c r="Q86" s="55">
        <v>2</v>
      </c>
      <c r="R86" s="56">
        <f t="shared" si="13"/>
        <v>33519.449999999997</v>
      </c>
    </row>
    <row r="87" spans="1:18" s="61" customFormat="1" x14ac:dyDescent="0.2">
      <c r="A87" s="34" t="s">
        <v>314</v>
      </c>
      <c r="B87" s="37" t="s">
        <v>315</v>
      </c>
      <c r="C87" s="38" t="s">
        <v>316</v>
      </c>
      <c r="D87" s="37" t="s">
        <v>317</v>
      </c>
      <c r="E87" s="38" t="s">
        <v>5</v>
      </c>
      <c r="F87" s="38" t="s">
        <v>318</v>
      </c>
      <c r="G87" s="49">
        <v>81</v>
      </c>
      <c r="H87" s="49">
        <v>4</v>
      </c>
      <c r="I87" s="59">
        <f t="shared" si="11"/>
        <v>20.25</v>
      </c>
      <c r="J87" s="62">
        <v>18522.86</v>
      </c>
      <c r="K87" s="50"/>
      <c r="L87" s="50">
        <v>8464</v>
      </c>
      <c r="M87" s="53">
        <f t="shared" si="8"/>
        <v>44977.04</v>
      </c>
      <c r="N87" s="54">
        <f t="shared" si="9"/>
        <v>53441.04</v>
      </c>
      <c r="O87" s="54">
        <f t="shared" si="14"/>
        <v>34918.18</v>
      </c>
      <c r="P87" s="53">
        <f t="shared" si="12"/>
        <v>1396.73</v>
      </c>
      <c r="Q87" s="55">
        <v>2</v>
      </c>
      <c r="R87" s="56">
        <f t="shared" si="13"/>
        <v>33519.449999999997</v>
      </c>
    </row>
    <row r="88" spans="1:18" s="61" customFormat="1" x14ac:dyDescent="0.2">
      <c r="A88" s="34" t="s">
        <v>319</v>
      </c>
      <c r="B88" s="37" t="s">
        <v>320</v>
      </c>
      <c r="C88" s="38" t="s">
        <v>321</v>
      </c>
      <c r="D88" s="37"/>
      <c r="E88" s="38" t="s">
        <v>5</v>
      </c>
      <c r="F88" s="38" t="s">
        <v>322</v>
      </c>
      <c r="G88" s="49">
        <v>109</v>
      </c>
      <c r="H88" s="49">
        <v>5</v>
      </c>
      <c r="I88" s="59">
        <f t="shared" si="11"/>
        <v>21.8</v>
      </c>
      <c r="J88" s="62">
        <v>26325.67</v>
      </c>
      <c r="K88" s="50"/>
      <c r="L88" s="50">
        <v>8464</v>
      </c>
      <c r="M88" s="53">
        <f t="shared" si="8"/>
        <v>56221.3</v>
      </c>
      <c r="N88" s="54">
        <f t="shared" si="9"/>
        <v>64685.3</v>
      </c>
      <c r="O88" s="54">
        <f t="shared" si="14"/>
        <v>38359.629999999997</v>
      </c>
      <c r="P88" s="53">
        <f t="shared" si="12"/>
        <v>1534.39</v>
      </c>
      <c r="Q88" s="55">
        <v>2</v>
      </c>
      <c r="R88" s="56">
        <f t="shared" si="13"/>
        <v>36823.24</v>
      </c>
    </row>
    <row r="89" spans="1:18" s="61" customFormat="1" x14ac:dyDescent="0.2">
      <c r="A89" s="34" t="s">
        <v>323</v>
      </c>
      <c r="B89" s="37" t="s">
        <v>324</v>
      </c>
      <c r="C89" s="38" t="s">
        <v>325</v>
      </c>
      <c r="D89" s="37" t="s">
        <v>326</v>
      </c>
      <c r="E89" s="38" t="s">
        <v>5</v>
      </c>
      <c r="F89" s="38" t="s">
        <v>19</v>
      </c>
      <c r="G89" s="49">
        <v>59</v>
      </c>
      <c r="H89" s="49">
        <v>3</v>
      </c>
      <c r="I89" s="59">
        <f t="shared" si="11"/>
        <v>19.666666666666668</v>
      </c>
      <c r="J89" s="62">
        <v>14621.46</v>
      </c>
      <c r="K89" s="50"/>
      <c r="L89" s="50">
        <v>8464</v>
      </c>
      <c r="M89" s="53">
        <f t="shared" si="8"/>
        <v>33732.78</v>
      </c>
      <c r="N89" s="54">
        <f t="shared" si="9"/>
        <v>42196.78</v>
      </c>
      <c r="O89" s="54">
        <f t="shared" si="14"/>
        <v>27575.32</v>
      </c>
      <c r="P89" s="53">
        <f t="shared" si="12"/>
        <v>1103.01</v>
      </c>
      <c r="Q89" s="55">
        <v>2</v>
      </c>
      <c r="R89" s="56">
        <f t="shared" si="13"/>
        <v>26470.31</v>
      </c>
    </row>
    <row r="90" spans="1:18" s="61" customFormat="1" x14ac:dyDescent="0.2">
      <c r="A90" s="34" t="s">
        <v>169</v>
      </c>
      <c r="B90" s="37" t="s">
        <v>327</v>
      </c>
      <c r="C90" s="38" t="s">
        <v>328</v>
      </c>
      <c r="D90" s="37"/>
      <c r="E90" s="38" t="s">
        <v>168</v>
      </c>
      <c r="F90" s="38" t="s">
        <v>171</v>
      </c>
      <c r="G90" s="49">
        <v>76</v>
      </c>
      <c r="H90" s="49">
        <v>3</v>
      </c>
      <c r="I90" s="59">
        <f t="shared" si="11"/>
        <v>25.333333333333332</v>
      </c>
      <c r="J90" s="62">
        <v>14621.46</v>
      </c>
      <c r="K90" s="50"/>
      <c r="L90" s="50">
        <v>8464</v>
      </c>
      <c r="M90" s="53">
        <f t="shared" si="8"/>
        <v>33732.78</v>
      </c>
      <c r="N90" s="54">
        <f t="shared" si="9"/>
        <v>42196.78</v>
      </c>
      <c r="O90" s="54">
        <f t="shared" si="14"/>
        <v>27575.32</v>
      </c>
      <c r="P90" s="53">
        <f t="shared" si="12"/>
        <v>1103.01</v>
      </c>
      <c r="Q90" s="55">
        <v>2</v>
      </c>
      <c r="R90" s="56">
        <f t="shared" si="13"/>
        <v>26470.31</v>
      </c>
    </row>
    <row r="91" spans="1:18" s="61" customFormat="1" x14ac:dyDescent="0.2">
      <c r="A91" s="34" t="s">
        <v>329</v>
      </c>
      <c r="B91" s="37" t="s">
        <v>330</v>
      </c>
      <c r="C91" s="38" t="s">
        <v>132</v>
      </c>
      <c r="D91" s="37"/>
      <c r="E91" s="38" t="s">
        <v>44</v>
      </c>
      <c r="F91" s="38" t="s">
        <v>331</v>
      </c>
      <c r="G91" s="49">
        <v>67</v>
      </c>
      <c r="H91" s="49">
        <v>3</v>
      </c>
      <c r="I91" s="59">
        <f t="shared" si="11"/>
        <v>22.333333333333332</v>
      </c>
      <c r="J91" s="62">
        <v>14621.46</v>
      </c>
      <c r="K91" s="50"/>
      <c r="L91" s="50">
        <v>8464</v>
      </c>
      <c r="M91" s="53">
        <f t="shared" si="8"/>
        <v>33732.78</v>
      </c>
      <c r="N91" s="54">
        <f t="shared" si="9"/>
        <v>42196.78</v>
      </c>
      <c r="O91" s="54">
        <f t="shared" si="14"/>
        <v>27575.32</v>
      </c>
      <c r="P91" s="53">
        <f t="shared" si="12"/>
        <v>1103.01</v>
      </c>
      <c r="Q91" s="55">
        <v>2</v>
      </c>
      <c r="R91" s="56">
        <f t="shared" si="13"/>
        <v>26470.31</v>
      </c>
    </row>
    <row r="92" spans="1:18" s="61" customFormat="1" x14ac:dyDescent="0.2">
      <c r="A92" s="34" t="s">
        <v>329</v>
      </c>
      <c r="B92" s="37" t="s">
        <v>332</v>
      </c>
      <c r="C92" s="38" t="s">
        <v>333</v>
      </c>
      <c r="D92" s="37"/>
      <c r="E92" s="38" t="s">
        <v>44</v>
      </c>
      <c r="F92" s="38" t="s">
        <v>331</v>
      </c>
      <c r="G92" s="49">
        <v>26</v>
      </c>
      <c r="H92" s="49">
        <v>1</v>
      </c>
      <c r="I92" s="59">
        <f t="shared" si="11"/>
        <v>26</v>
      </c>
      <c r="J92" s="62">
        <v>10720.06</v>
      </c>
      <c r="K92" s="50"/>
      <c r="L92" s="50">
        <v>8464</v>
      </c>
      <c r="M92" s="53">
        <f t="shared" si="8"/>
        <v>11244.26</v>
      </c>
      <c r="N92" s="54">
        <f t="shared" si="9"/>
        <v>19708.259999999998</v>
      </c>
      <c r="O92" s="54">
        <f t="shared" si="14"/>
        <v>8988.2000000000007</v>
      </c>
      <c r="P92" s="53">
        <f t="shared" si="12"/>
        <v>359.53</v>
      </c>
      <c r="Q92" s="55">
        <v>2</v>
      </c>
      <c r="R92" s="56">
        <f t="shared" si="13"/>
        <v>8626.67</v>
      </c>
    </row>
    <row r="93" spans="1:18" s="61" customFormat="1" x14ac:dyDescent="0.2">
      <c r="A93" s="34" t="s">
        <v>334</v>
      </c>
      <c r="B93" s="37" t="s">
        <v>335</v>
      </c>
      <c r="C93" s="38" t="s">
        <v>336</v>
      </c>
      <c r="D93" s="37" t="s">
        <v>337</v>
      </c>
      <c r="E93" s="38" t="s">
        <v>5</v>
      </c>
      <c r="F93" s="38" t="s">
        <v>336</v>
      </c>
      <c r="G93" s="49">
        <v>40</v>
      </c>
      <c r="H93" s="49">
        <v>2</v>
      </c>
      <c r="I93" s="59">
        <f t="shared" si="11"/>
        <v>20</v>
      </c>
      <c r="J93" s="62">
        <v>10720.06</v>
      </c>
      <c r="K93" s="50"/>
      <c r="L93" s="50">
        <v>8464</v>
      </c>
      <c r="M93" s="53">
        <f t="shared" si="8"/>
        <v>22488.52</v>
      </c>
      <c r="N93" s="54">
        <f t="shared" si="9"/>
        <v>30952.52</v>
      </c>
      <c r="O93" s="54">
        <f t="shared" si="14"/>
        <v>20232.46</v>
      </c>
      <c r="P93" s="53">
        <f t="shared" si="12"/>
        <v>809.3</v>
      </c>
      <c r="Q93" s="55">
        <v>2</v>
      </c>
      <c r="R93" s="56">
        <f t="shared" si="13"/>
        <v>19421.16</v>
      </c>
    </row>
    <row r="94" spans="1:18" s="61" customFormat="1" x14ac:dyDescent="0.2">
      <c r="A94" s="34" t="s">
        <v>338</v>
      </c>
      <c r="B94" s="37" t="s">
        <v>339</v>
      </c>
      <c r="C94" s="38" t="s">
        <v>340</v>
      </c>
      <c r="D94" s="37"/>
      <c r="E94" s="38" t="s">
        <v>150</v>
      </c>
      <c r="F94" s="38" t="s">
        <v>341</v>
      </c>
      <c r="G94" s="49">
        <v>71</v>
      </c>
      <c r="H94" s="49">
        <v>4</v>
      </c>
      <c r="I94" s="59">
        <f t="shared" si="11"/>
        <v>17.75</v>
      </c>
      <c r="J94" s="62">
        <v>14621.46</v>
      </c>
      <c r="K94" s="50"/>
      <c r="L94" s="50">
        <v>8464</v>
      </c>
      <c r="M94" s="53">
        <f t="shared" si="8"/>
        <v>44977.04</v>
      </c>
      <c r="N94" s="54">
        <f t="shared" si="9"/>
        <v>53441.04</v>
      </c>
      <c r="O94" s="54">
        <f t="shared" si="14"/>
        <v>38819.58</v>
      </c>
      <c r="P94" s="53">
        <f t="shared" si="12"/>
        <v>1552.78</v>
      </c>
      <c r="Q94" s="55">
        <v>2</v>
      </c>
      <c r="R94" s="56">
        <f t="shared" si="13"/>
        <v>37264.800000000003</v>
      </c>
    </row>
    <row r="95" spans="1:18" s="61" customFormat="1" x14ac:dyDescent="0.2">
      <c r="A95" s="34" t="s">
        <v>342</v>
      </c>
      <c r="B95" s="37" t="s">
        <v>343</v>
      </c>
      <c r="C95" s="38" t="s">
        <v>344</v>
      </c>
      <c r="D95" s="37" t="s">
        <v>345</v>
      </c>
      <c r="E95" s="38" t="s">
        <v>5</v>
      </c>
      <c r="F95" s="38" t="s">
        <v>346</v>
      </c>
      <c r="G95" s="49">
        <v>59</v>
      </c>
      <c r="H95" s="49">
        <v>3</v>
      </c>
      <c r="I95" s="59">
        <f t="shared" si="11"/>
        <v>19.666666666666668</v>
      </c>
      <c r="J95" s="62">
        <v>14621.46</v>
      </c>
      <c r="K95" s="50"/>
      <c r="L95" s="50">
        <v>8464</v>
      </c>
      <c r="M95" s="53">
        <f t="shared" si="8"/>
        <v>33732.78</v>
      </c>
      <c r="N95" s="54">
        <f t="shared" si="9"/>
        <v>42196.78</v>
      </c>
      <c r="O95" s="54">
        <f t="shared" si="14"/>
        <v>27575.32</v>
      </c>
      <c r="P95" s="53">
        <f t="shared" si="12"/>
        <v>1103.01</v>
      </c>
      <c r="Q95" s="55">
        <v>2</v>
      </c>
      <c r="R95" s="56">
        <f t="shared" si="13"/>
        <v>26470.31</v>
      </c>
    </row>
    <row r="96" spans="1:18" s="61" customFormat="1" x14ac:dyDescent="0.2">
      <c r="A96" s="34" t="s">
        <v>347</v>
      </c>
      <c r="B96" s="37" t="s">
        <v>348</v>
      </c>
      <c r="C96" s="38" t="s">
        <v>10</v>
      </c>
      <c r="D96" s="37"/>
      <c r="E96" s="38" t="s">
        <v>5</v>
      </c>
      <c r="F96" s="38" t="s">
        <v>69</v>
      </c>
      <c r="G96" s="49">
        <v>84</v>
      </c>
      <c r="H96" s="49">
        <v>4</v>
      </c>
      <c r="I96" s="59">
        <f t="shared" si="11"/>
        <v>21</v>
      </c>
      <c r="J96" s="62">
        <v>18522.86</v>
      </c>
      <c r="K96" s="50"/>
      <c r="L96" s="50">
        <v>8464</v>
      </c>
      <c r="M96" s="53">
        <f t="shared" si="8"/>
        <v>44977.04</v>
      </c>
      <c r="N96" s="54">
        <f t="shared" si="9"/>
        <v>53441.04</v>
      </c>
      <c r="O96" s="54">
        <f t="shared" si="14"/>
        <v>34918.18</v>
      </c>
      <c r="P96" s="53">
        <f t="shared" si="12"/>
        <v>1396.73</v>
      </c>
      <c r="Q96" s="55">
        <v>2</v>
      </c>
      <c r="R96" s="56">
        <f t="shared" si="13"/>
        <v>33519.449999999997</v>
      </c>
    </row>
    <row r="97" spans="1:18" s="61" customFormat="1" x14ac:dyDescent="0.2">
      <c r="A97" s="34" t="s">
        <v>349</v>
      </c>
      <c r="B97" s="37" t="s">
        <v>350</v>
      </c>
      <c r="C97" s="38" t="s">
        <v>132</v>
      </c>
      <c r="D97" s="37" t="s">
        <v>351</v>
      </c>
      <c r="E97" s="38" t="s">
        <v>5</v>
      </c>
      <c r="F97" s="38" t="s">
        <v>352</v>
      </c>
      <c r="G97" s="49">
        <v>30</v>
      </c>
      <c r="H97" s="49">
        <v>2</v>
      </c>
      <c r="I97" s="59">
        <f t="shared" si="11"/>
        <v>15</v>
      </c>
      <c r="J97" s="62">
        <v>10720.06</v>
      </c>
      <c r="K97" s="50"/>
      <c r="L97" s="50">
        <v>8464</v>
      </c>
      <c r="M97" s="53">
        <f t="shared" si="8"/>
        <v>22488.52</v>
      </c>
      <c r="N97" s="54">
        <f t="shared" si="9"/>
        <v>30952.52</v>
      </c>
      <c r="O97" s="54">
        <f t="shared" si="14"/>
        <v>20232.46</v>
      </c>
      <c r="P97" s="53">
        <f t="shared" si="12"/>
        <v>809.3</v>
      </c>
      <c r="Q97" s="55">
        <v>2</v>
      </c>
      <c r="R97" s="56">
        <f t="shared" si="13"/>
        <v>19421.16</v>
      </c>
    </row>
    <row r="98" spans="1:18" s="61" customFormat="1" x14ac:dyDescent="0.2">
      <c r="A98" s="34" t="s">
        <v>353</v>
      </c>
      <c r="B98" s="37" t="s">
        <v>354</v>
      </c>
      <c r="C98" s="38" t="s">
        <v>33</v>
      </c>
      <c r="D98" s="37"/>
      <c r="E98" s="38" t="s">
        <v>5</v>
      </c>
      <c r="F98" s="38" t="s">
        <v>112</v>
      </c>
      <c r="G98" s="49">
        <v>59</v>
      </c>
      <c r="H98" s="49">
        <v>3</v>
      </c>
      <c r="I98" s="59">
        <f t="shared" si="11"/>
        <v>19.666666666666668</v>
      </c>
      <c r="J98" s="62">
        <v>14621.46</v>
      </c>
      <c r="K98" s="50"/>
      <c r="L98" s="50">
        <v>8464</v>
      </c>
      <c r="M98" s="53">
        <f t="shared" si="8"/>
        <v>33732.78</v>
      </c>
      <c r="N98" s="54">
        <f t="shared" si="9"/>
        <v>42196.78</v>
      </c>
      <c r="O98" s="54">
        <f t="shared" si="14"/>
        <v>27575.32</v>
      </c>
      <c r="P98" s="53">
        <f t="shared" si="12"/>
        <v>1103.01</v>
      </c>
      <c r="Q98" s="55">
        <v>2</v>
      </c>
      <c r="R98" s="56">
        <f t="shared" si="13"/>
        <v>26470.31</v>
      </c>
    </row>
    <row r="99" spans="1:18" s="61" customFormat="1" x14ac:dyDescent="0.2">
      <c r="A99" s="34" t="s">
        <v>355</v>
      </c>
      <c r="B99" s="37" t="s">
        <v>356</v>
      </c>
      <c r="C99" s="38" t="s">
        <v>38</v>
      </c>
      <c r="D99" s="37" t="s">
        <v>357</v>
      </c>
      <c r="E99" s="38" t="s">
        <v>5</v>
      </c>
      <c r="F99" s="38" t="s">
        <v>358</v>
      </c>
      <c r="G99" s="49">
        <v>36</v>
      </c>
      <c r="H99" s="49">
        <v>2</v>
      </c>
      <c r="I99" s="59">
        <f t="shared" si="11"/>
        <v>18</v>
      </c>
      <c r="J99" s="62">
        <v>10720.06</v>
      </c>
      <c r="K99" s="50"/>
      <c r="L99" s="50">
        <v>8464</v>
      </c>
      <c r="M99" s="53">
        <f t="shared" si="8"/>
        <v>22488.52</v>
      </c>
      <c r="N99" s="54">
        <f t="shared" si="9"/>
        <v>30952.52</v>
      </c>
      <c r="O99" s="54">
        <f t="shared" si="14"/>
        <v>20232.46</v>
      </c>
      <c r="P99" s="53">
        <f t="shared" si="12"/>
        <v>809.3</v>
      </c>
      <c r="Q99" s="55">
        <v>2</v>
      </c>
      <c r="R99" s="56">
        <f t="shared" si="13"/>
        <v>19421.16</v>
      </c>
    </row>
    <row r="100" spans="1:18" s="61" customFormat="1" x14ac:dyDescent="0.2">
      <c r="A100" s="34" t="s">
        <v>359</v>
      </c>
      <c r="B100" s="37" t="s">
        <v>360</v>
      </c>
      <c r="C100" s="38" t="s">
        <v>361</v>
      </c>
      <c r="D100" s="37"/>
      <c r="E100" s="38" t="s">
        <v>833</v>
      </c>
      <c r="F100" s="38" t="s">
        <v>362</v>
      </c>
      <c r="G100" s="49">
        <v>0</v>
      </c>
      <c r="H100" s="49">
        <v>0</v>
      </c>
      <c r="I100" s="59"/>
      <c r="J100" s="62">
        <v>2917.23</v>
      </c>
      <c r="K100" s="50"/>
      <c r="L100" s="50">
        <v>8464</v>
      </c>
      <c r="M100" s="53">
        <f t="shared" si="8"/>
        <v>0</v>
      </c>
      <c r="N100" s="54">
        <f t="shared" si="9"/>
        <v>8464</v>
      </c>
      <c r="O100" s="54">
        <f t="shared" si="14"/>
        <v>5546.77</v>
      </c>
      <c r="P100" s="53">
        <f t="shared" si="12"/>
        <v>221.87</v>
      </c>
      <c r="Q100" s="55">
        <v>2</v>
      </c>
      <c r="R100" s="56">
        <f t="shared" si="13"/>
        <v>5322.9</v>
      </c>
    </row>
    <row r="101" spans="1:18" s="61" customFormat="1" x14ac:dyDescent="0.2">
      <c r="A101" s="34" t="s">
        <v>363</v>
      </c>
      <c r="B101" s="37" t="s">
        <v>364</v>
      </c>
      <c r="C101" s="38" t="s">
        <v>33</v>
      </c>
      <c r="D101" s="37"/>
      <c r="E101" s="38" t="s">
        <v>5</v>
      </c>
      <c r="F101" s="38" t="s">
        <v>19</v>
      </c>
      <c r="G101" s="49">
        <v>62</v>
      </c>
      <c r="H101" s="49">
        <v>3</v>
      </c>
      <c r="I101" s="59">
        <f t="shared" si="11"/>
        <v>20.666666666666668</v>
      </c>
      <c r="J101" s="62">
        <f>10720.06+10720.06</f>
        <v>21440.12</v>
      </c>
      <c r="K101" s="50"/>
      <c r="L101" s="50">
        <v>8464</v>
      </c>
      <c r="M101" s="53">
        <f t="shared" si="8"/>
        <v>33732.78</v>
      </c>
      <c r="N101" s="54">
        <f t="shared" si="9"/>
        <v>42196.78</v>
      </c>
      <c r="O101" s="54">
        <f t="shared" si="14"/>
        <v>20756.66</v>
      </c>
      <c r="P101" s="53">
        <f t="shared" si="12"/>
        <v>830.27</v>
      </c>
      <c r="Q101" s="55">
        <v>2</v>
      </c>
      <c r="R101" s="56">
        <f t="shared" si="13"/>
        <v>19924.39</v>
      </c>
    </row>
    <row r="102" spans="1:18" s="61" customFormat="1" x14ac:dyDescent="0.2">
      <c r="A102" s="34" t="s">
        <v>329</v>
      </c>
      <c r="B102" s="37" t="s">
        <v>365</v>
      </c>
      <c r="C102" s="38" t="s">
        <v>782</v>
      </c>
      <c r="D102" s="37"/>
      <c r="E102" s="38" t="s">
        <v>44</v>
      </c>
      <c r="F102" s="38" t="s">
        <v>366</v>
      </c>
      <c r="G102" s="49">
        <v>9</v>
      </c>
      <c r="H102" s="49">
        <v>1</v>
      </c>
      <c r="I102" s="63"/>
      <c r="J102" s="62">
        <v>6818.66</v>
      </c>
      <c r="K102" s="64"/>
      <c r="L102" s="50">
        <v>8464</v>
      </c>
      <c r="M102" s="53">
        <f t="shared" ref="M102:M118" si="15">ROUND($M$5*H102,2)</f>
        <v>11244.26</v>
      </c>
      <c r="N102" s="54">
        <f t="shared" si="9"/>
        <v>19708.259999999998</v>
      </c>
      <c r="O102" s="54">
        <f t="shared" si="14"/>
        <v>12889.6</v>
      </c>
      <c r="P102" s="53">
        <f t="shared" si="12"/>
        <v>515.58000000000004</v>
      </c>
      <c r="Q102" s="55">
        <v>2</v>
      </c>
      <c r="R102" s="56">
        <f t="shared" si="13"/>
        <v>12372.02</v>
      </c>
    </row>
    <row r="103" spans="1:18" s="61" customFormat="1" x14ac:dyDescent="0.2">
      <c r="A103" s="34" t="s">
        <v>367</v>
      </c>
      <c r="B103" s="37" t="s">
        <v>368</v>
      </c>
      <c r="C103" s="38" t="s">
        <v>840</v>
      </c>
      <c r="D103" s="37"/>
      <c r="E103" s="38" t="s">
        <v>44</v>
      </c>
      <c r="F103" s="38" t="s">
        <v>369</v>
      </c>
      <c r="G103" s="49">
        <v>36</v>
      </c>
      <c r="H103" s="49">
        <v>2</v>
      </c>
      <c r="I103" s="59">
        <f t="shared" si="11"/>
        <v>18</v>
      </c>
      <c r="J103" s="62">
        <v>10720.06</v>
      </c>
      <c r="K103" s="50"/>
      <c r="L103" s="50">
        <v>8464</v>
      </c>
      <c r="M103" s="53">
        <f t="shared" si="15"/>
        <v>22488.52</v>
      </c>
      <c r="N103" s="54">
        <f t="shared" si="9"/>
        <v>30952.52</v>
      </c>
      <c r="O103" s="54">
        <f t="shared" ref="O103:O143" si="16">ROUND(N103-J103,2)</f>
        <v>20232.46</v>
      </c>
      <c r="P103" s="53">
        <f t="shared" si="12"/>
        <v>809.3</v>
      </c>
      <c r="Q103" s="55">
        <v>2</v>
      </c>
      <c r="R103" s="56">
        <f t="shared" si="13"/>
        <v>19421.16</v>
      </c>
    </row>
    <row r="104" spans="1:18" s="61" customFormat="1" x14ac:dyDescent="0.2">
      <c r="A104" s="34" t="s">
        <v>169</v>
      </c>
      <c r="B104" s="37" t="s">
        <v>370</v>
      </c>
      <c r="C104" s="38" t="s">
        <v>815</v>
      </c>
      <c r="D104" s="37"/>
      <c r="E104" s="38" t="s">
        <v>168</v>
      </c>
      <c r="F104" s="38" t="s">
        <v>171</v>
      </c>
      <c r="G104" s="49">
        <v>82</v>
      </c>
      <c r="H104" s="49">
        <v>4</v>
      </c>
      <c r="I104" s="59">
        <f t="shared" si="11"/>
        <v>20.5</v>
      </c>
      <c r="J104" s="62">
        <v>18522.86</v>
      </c>
      <c r="K104" s="50"/>
      <c r="L104" s="50">
        <v>8464</v>
      </c>
      <c r="M104" s="53">
        <f t="shared" si="15"/>
        <v>44977.04</v>
      </c>
      <c r="N104" s="54">
        <f t="shared" si="9"/>
        <v>53441.04</v>
      </c>
      <c r="O104" s="54">
        <f t="shared" si="16"/>
        <v>34918.18</v>
      </c>
      <c r="P104" s="53">
        <f t="shared" si="12"/>
        <v>1396.73</v>
      </c>
      <c r="Q104" s="55">
        <v>2</v>
      </c>
      <c r="R104" s="56">
        <f t="shared" si="13"/>
        <v>33519.449999999997</v>
      </c>
    </row>
    <row r="105" spans="1:18" s="61" customFormat="1" x14ac:dyDescent="0.2">
      <c r="A105" s="34" t="s">
        <v>371</v>
      </c>
      <c r="B105" s="37" t="s">
        <v>372</v>
      </c>
      <c r="C105" s="38" t="s">
        <v>10</v>
      </c>
      <c r="D105" s="37"/>
      <c r="E105" s="38" t="s">
        <v>44</v>
      </c>
      <c r="F105" s="38" t="s">
        <v>373</v>
      </c>
      <c r="G105" s="49">
        <v>25</v>
      </c>
      <c r="H105" s="49">
        <v>1</v>
      </c>
      <c r="I105" s="59">
        <f t="shared" si="11"/>
        <v>25</v>
      </c>
      <c r="J105" s="62">
        <v>10720.06</v>
      </c>
      <c r="K105" s="50"/>
      <c r="L105" s="50">
        <v>8464</v>
      </c>
      <c r="M105" s="53">
        <f t="shared" si="15"/>
        <v>11244.26</v>
      </c>
      <c r="N105" s="54">
        <f t="shared" si="9"/>
        <v>19708.259999999998</v>
      </c>
      <c r="O105" s="54">
        <f t="shared" si="16"/>
        <v>8988.2000000000007</v>
      </c>
      <c r="P105" s="53">
        <f t="shared" si="12"/>
        <v>359.53</v>
      </c>
      <c r="Q105" s="55">
        <v>2</v>
      </c>
      <c r="R105" s="56">
        <f t="shared" si="13"/>
        <v>8626.67</v>
      </c>
    </row>
    <row r="106" spans="1:18" s="61" customFormat="1" x14ac:dyDescent="0.2">
      <c r="A106" s="34" t="s">
        <v>374</v>
      </c>
      <c r="B106" s="37" t="s">
        <v>375</v>
      </c>
      <c r="C106" s="38" t="s">
        <v>783</v>
      </c>
      <c r="D106" s="37"/>
      <c r="E106" s="38" t="s">
        <v>44</v>
      </c>
      <c r="F106" s="38" t="s">
        <v>376</v>
      </c>
      <c r="G106" s="49">
        <v>60</v>
      </c>
      <c r="H106" s="49">
        <v>3</v>
      </c>
      <c r="I106" s="59">
        <f t="shared" si="11"/>
        <v>20</v>
      </c>
      <c r="J106" s="62">
        <v>14621.46</v>
      </c>
      <c r="K106" s="50"/>
      <c r="L106" s="50">
        <v>8464</v>
      </c>
      <c r="M106" s="53">
        <f t="shared" si="15"/>
        <v>33732.78</v>
      </c>
      <c r="N106" s="54">
        <f t="shared" si="9"/>
        <v>42196.78</v>
      </c>
      <c r="O106" s="54">
        <f t="shared" si="16"/>
        <v>27575.32</v>
      </c>
      <c r="P106" s="53">
        <f t="shared" si="12"/>
        <v>1103.01</v>
      </c>
      <c r="Q106" s="55">
        <v>2</v>
      </c>
      <c r="R106" s="56">
        <f t="shared" si="13"/>
        <v>26470.31</v>
      </c>
    </row>
    <row r="107" spans="1:18" s="61" customFormat="1" x14ac:dyDescent="0.2">
      <c r="A107" s="34" t="s">
        <v>377</v>
      </c>
      <c r="B107" s="37" t="s">
        <v>378</v>
      </c>
      <c r="C107" s="38" t="s">
        <v>379</v>
      </c>
      <c r="D107" s="37"/>
      <c r="E107" s="38" t="s">
        <v>44</v>
      </c>
      <c r="F107" s="38" t="s">
        <v>380</v>
      </c>
      <c r="G107" s="49">
        <v>38</v>
      </c>
      <c r="H107" s="49">
        <v>2</v>
      </c>
      <c r="I107" s="59">
        <f t="shared" si="11"/>
        <v>19</v>
      </c>
      <c r="J107" s="62">
        <v>10720.06</v>
      </c>
      <c r="K107" s="50"/>
      <c r="L107" s="50">
        <v>8464</v>
      </c>
      <c r="M107" s="53">
        <f t="shared" si="15"/>
        <v>22488.52</v>
      </c>
      <c r="N107" s="54">
        <f t="shared" si="9"/>
        <v>30952.52</v>
      </c>
      <c r="O107" s="54">
        <f t="shared" si="16"/>
        <v>20232.46</v>
      </c>
      <c r="P107" s="53">
        <f t="shared" si="12"/>
        <v>809.3</v>
      </c>
      <c r="Q107" s="55">
        <v>2</v>
      </c>
      <c r="R107" s="56">
        <f t="shared" si="13"/>
        <v>19421.16</v>
      </c>
    </row>
    <row r="108" spans="1:18" s="61" customFormat="1" x14ac:dyDescent="0.2">
      <c r="A108" s="34" t="s">
        <v>374</v>
      </c>
      <c r="B108" s="37" t="s">
        <v>381</v>
      </c>
      <c r="C108" s="38" t="s">
        <v>10</v>
      </c>
      <c r="D108" s="37" t="s">
        <v>382</v>
      </c>
      <c r="E108" s="38" t="s">
        <v>44</v>
      </c>
      <c r="F108" s="38" t="s">
        <v>376</v>
      </c>
      <c r="G108" s="49">
        <v>75</v>
      </c>
      <c r="H108" s="49">
        <v>4</v>
      </c>
      <c r="I108" s="59">
        <f t="shared" si="11"/>
        <v>18.75</v>
      </c>
      <c r="J108" s="62">
        <v>18522.86</v>
      </c>
      <c r="K108" s="50"/>
      <c r="L108" s="50">
        <v>8464</v>
      </c>
      <c r="M108" s="53">
        <f t="shared" si="15"/>
        <v>44977.04</v>
      </c>
      <c r="N108" s="54">
        <f t="shared" si="9"/>
        <v>53441.04</v>
      </c>
      <c r="O108" s="54">
        <f t="shared" si="16"/>
        <v>34918.18</v>
      </c>
      <c r="P108" s="53">
        <f t="shared" si="12"/>
        <v>1396.73</v>
      </c>
      <c r="Q108" s="55">
        <v>2</v>
      </c>
      <c r="R108" s="56">
        <f t="shared" si="13"/>
        <v>33519.449999999997</v>
      </c>
    </row>
    <row r="109" spans="1:18" s="61" customFormat="1" x14ac:dyDescent="0.2">
      <c r="A109" s="34" t="s">
        <v>383</v>
      </c>
      <c r="B109" s="37" t="s">
        <v>384</v>
      </c>
      <c r="C109" s="38" t="s">
        <v>385</v>
      </c>
      <c r="D109" s="37" t="s">
        <v>386</v>
      </c>
      <c r="E109" s="38" t="s">
        <v>5</v>
      </c>
      <c r="F109" s="38" t="s">
        <v>385</v>
      </c>
      <c r="G109" s="49">
        <v>73</v>
      </c>
      <c r="H109" s="49">
        <v>3</v>
      </c>
      <c r="I109" s="59">
        <f t="shared" si="11"/>
        <v>24.333333333333332</v>
      </c>
      <c r="J109" s="62">
        <v>14621.46</v>
      </c>
      <c r="K109" s="50"/>
      <c r="L109" s="50">
        <v>8464</v>
      </c>
      <c r="M109" s="53">
        <f t="shared" si="15"/>
        <v>33732.78</v>
      </c>
      <c r="N109" s="54">
        <f t="shared" si="9"/>
        <v>42196.78</v>
      </c>
      <c r="O109" s="54">
        <f t="shared" si="16"/>
        <v>27575.32</v>
      </c>
      <c r="P109" s="53">
        <f t="shared" si="12"/>
        <v>1103.01</v>
      </c>
      <c r="Q109" s="55">
        <v>2</v>
      </c>
      <c r="R109" s="56">
        <f t="shared" si="13"/>
        <v>26470.31</v>
      </c>
    </row>
    <row r="110" spans="1:18" s="61" customFormat="1" x14ac:dyDescent="0.2">
      <c r="A110" s="34" t="s">
        <v>387</v>
      </c>
      <c r="B110" s="37" t="s">
        <v>388</v>
      </c>
      <c r="C110" s="38" t="s">
        <v>816</v>
      </c>
      <c r="D110" s="37"/>
      <c r="E110" s="38" t="s">
        <v>789</v>
      </c>
      <c r="F110" s="38" t="s">
        <v>389</v>
      </c>
      <c r="G110" s="49">
        <v>62</v>
      </c>
      <c r="H110" s="49">
        <v>3</v>
      </c>
      <c r="I110" s="59">
        <f t="shared" si="11"/>
        <v>20.666666666666668</v>
      </c>
      <c r="J110" s="62">
        <v>14621.46</v>
      </c>
      <c r="K110" s="50"/>
      <c r="L110" s="50">
        <v>8464</v>
      </c>
      <c r="M110" s="53">
        <f t="shared" si="15"/>
        <v>33732.78</v>
      </c>
      <c r="N110" s="54">
        <f t="shared" si="9"/>
        <v>42196.78</v>
      </c>
      <c r="O110" s="54">
        <f t="shared" si="16"/>
        <v>27575.32</v>
      </c>
      <c r="P110" s="53"/>
      <c r="Q110" s="55"/>
      <c r="R110" s="56">
        <f t="shared" si="13"/>
        <v>27575.32</v>
      </c>
    </row>
    <row r="111" spans="1:18" s="61" customFormat="1" x14ac:dyDescent="0.2">
      <c r="A111" s="34" t="s">
        <v>396</v>
      </c>
      <c r="B111" s="37" t="s">
        <v>397</v>
      </c>
      <c r="C111" s="38" t="s">
        <v>106</v>
      </c>
      <c r="D111" s="37"/>
      <c r="E111" s="38" t="s">
        <v>44</v>
      </c>
      <c r="F111" s="38" t="s">
        <v>398</v>
      </c>
      <c r="G111" s="49">
        <v>94</v>
      </c>
      <c r="H111" s="49">
        <v>5</v>
      </c>
      <c r="I111" s="59">
        <f t="shared" si="11"/>
        <v>18.8</v>
      </c>
      <c r="J111" s="62">
        <v>22424.26</v>
      </c>
      <c r="K111" s="50"/>
      <c r="L111" s="50">
        <v>8464</v>
      </c>
      <c r="M111" s="53">
        <f t="shared" si="15"/>
        <v>56221.3</v>
      </c>
      <c r="N111" s="54">
        <f t="shared" si="9"/>
        <v>64685.3</v>
      </c>
      <c r="O111" s="54">
        <f t="shared" si="16"/>
        <v>42261.04</v>
      </c>
      <c r="P111" s="53">
        <f t="shared" si="12"/>
        <v>1690.44</v>
      </c>
      <c r="Q111" s="55">
        <v>2</v>
      </c>
      <c r="R111" s="56">
        <f t="shared" si="13"/>
        <v>40568.6</v>
      </c>
    </row>
    <row r="112" spans="1:18" s="61" customFormat="1" x14ac:dyDescent="0.2">
      <c r="A112" s="34" t="s">
        <v>399</v>
      </c>
      <c r="B112" s="37" t="s">
        <v>400</v>
      </c>
      <c r="C112" s="38" t="s">
        <v>401</v>
      </c>
      <c r="D112" s="37" t="s">
        <v>402</v>
      </c>
      <c r="E112" s="38" t="s">
        <v>5</v>
      </c>
      <c r="F112" s="38" t="s">
        <v>322</v>
      </c>
      <c r="G112" s="49">
        <v>86</v>
      </c>
      <c r="H112" s="49">
        <v>4</v>
      </c>
      <c r="I112" s="59">
        <f t="shared" si="11"/>
        <v>21.5</v>
      </c>
      <c r="J112" s="62">
        <v>18522.86</v>
      </c>
      <c r="K112" s="50"/>
      <c r="L112" s="50">
        <v>8464</v>
      </c>
      <c r="M112" s="53">
        <f t="shared" si="15"/>
        <v>44977.04</v>
      </c>
      <c r="N112" s="54">
        <f t="shared" si="9"/>
        <v>53441.04</v>
      </c>
      <c r="O112" s="54">
        <f t="shared" si="16"/>
        <v>34918.18</v>
      </c>
      <c r="P112" s="53">
        <f t="shared" si="12"/>
        <v>1396.73</v>
      </c>
      <c r="Q112" s="55">
        <v>2</v>
      </c>
      <c r="R112" s="56">
        <f t="shared" si="13"/>
        <v>33519.449999999997</v>
      </c>
    </row>
    <row r="113" spans="1:18" s="61" customFormat="1" x14ac:dyDescent="0.2">
      <c r="A113" s="34" t="s">
        <v>169</v>
      </c>
      <c r="B113" s="37" t="s">
        <v>403</v>
      </c>
      <c r="C113" s="38" t="s">
        <v>404</v>
      </c>
      <c r="D113" s="37"/>
      <c r="E113" s="38" t="s">
        <v>168</v>
      </c>
      <c r="F113" s="38" t="s">
        <v>171</v>
      </c>
      <c r="G113" s="49">
        <v>65</v>
      </c>
      <c r="H113" s="49">
        <v>3</v>
      </c>
      <c r="I113" s="59">
        <f t="shared" si="11"/>
        <v>21.666666666666668</v>
      </c>
      <c r="J113" s="62">
        <v>14621.46</v>
      </c>
      <c r="K113" s="50"/>
      <c r="L113" s="50">
        <v>8464</v>
      </c>
      <c r="M113" s="53">
        <f t="shared" si="15"/>
        <v>33732.78</v>
      </c>
      <c r="N113" s="54">
        <f t="shared" si="9"/>
        <v>42196.78</v>
      </c>
      <c r="O113" s="54">
        <f t="shared" si="16"/>
        <v>27575.32</v>
      </c>
      <c r="P113" s="53">
        <f t="shared" si="12"/>
        <v>1103.01</v>
      </c>
      <c r="Q113" s="55">
        <v>2</v>
      </c>
      <c r="R113" s="56">
        <f t="shared" si="13"/>
        <v>26470.31</v>
      </c>
    </row>
    <row r="114" spans="1:18" s="61" customFormat="1" x14ac:dyDescent="0.2">
      <c r="A114" s="34" t="s">
        <v>405</v>
      </c>
      <c r="B114" s="37" t="s">
        <v>406</v>
      </c>
      <c r="C114" s="38" t="s">
        <v>407</v>
      </c>
      <c r="D114" s="37" t="s">
        <v>386</v>
      </c>
      <c r="E114" s="38" t="s">
        <v>5</v>
      </c>
      <c r="F114" s="38" t="s">
        <v>407</v>
      </c>
      <c r="G114" s="49">
        <v>45</v>
      </c>
      <c r="H114" s="49">
        <v>3</v>
      </c>
      <c r="I114" s="59">
        <f t="shared" si="11"/>
        <v>15</v>
      </c>
      <c r="J114" s="62">
        <v>14621.46</v>
      </c>
      <c r="K114" s="50"/>
      <c r="L114" s="50">
        <v>8464</v>
      </c>
      <c r="M114" s="53">
        <f t="shared" si="15"/>
        <v>33732.78</v>
      </c>
      <c r="N114" s="54">
        <f t="shared" si="9"/>
        <v>42196.78</v>
      </c>
      <c r="O114" s="54">
        <f t="shared" si="16"/>
        <v>27575.32</v>
      </c>
      <c r="P114" s="53">
        <f t="shared" si="12"/>
        <v>1103.01</v>
      </c>
      <c r="Q114" s="55">
        <v>2</v>
      </c>
      <c r="R114" s="56">
        <f t="shared" si="13"/>
        <v>26470.31</v>
      </c>
    </row>
    <row r="115" spans="1:18" s="61" customFormat="1" x14ac:dyDescent="0.2">
      <c r="A115" s="34" t="s">
        <v>169</v>
      </c>
      <c r="B115" s="37" t="s">
        <v>410</v>
      </c>
      <c r="C115" s="38" t="s">
        <v>411</v>
      </c>
      <c r="D115" s="37"/>
      <c r="E115" s="38" t="s">
        <v>168</v>
      </c>
      <c r="F115" s="38" t="s">
        <v>171</v>
      </c>
      <c r="G115" s="49">
        <v>30</v>
      </c>
      <c r="H115" s="49">
        <v>2</v>
      </c>
      <c r="I115" s="59">
        <f t="shared" si="11"/>
        <v>15</v>
      </c>
      <c r="J115" s="62">
        <v>10720.06</v>
      </c>
      <c r="K115" s="50"/>
      <c r="L115" s="50">
        <v>8464</v>
      </c>
      <c r="M115" s="53">
        <f t="shared" si="15"/>
        <v>22488.52</v>
      </c>
      <c r="N115" s="54">
        <f t="shared" si="9"/>
        <v>30952.52</v>
      </c>
      <c r="O115" s="54">
        <f t="shared" si="16"/>
        <v>20232.46</v>
      </c>
      <c r="P115" s="53">
        <f t="shared" si="12"/>
        <v>809.3</v>
      </c>
      <c r="Q115" s="55">
        <v>2</v>
      </c>
      <c r="R115" s="56">
        <f t="shared" si="13"/>
        <v>19421.16</v>
      </c>
    </row>
    <row r="116" spans="1:18" s="61" customFormat="1" x14ac:dyDescent="0.2">
      <c r="A116" s="34" t="s">
        <v>412</v>
      </c>
      <c r="B116" s="37" t="s">
        <v>413</v>
      </c>
      <c r="C116" s="38" t="s">
        <v>33</v>
      </c>
      <c r="D116" s="37" t="s">
        <v>414</v>
      </c>
      <c r="E116" s="38" t="s">
        <v>5</v>
      </c>
      <c r="F116" s="38" t="s">
        <v>415</v>
      </c>
      <c r="G116" s="49">
        <v>62</v>
      </c>
      <c r="H116" s="49">
        <v>3</v>
      </c>
      <c r="I116" s="59">
        <f t="shared" si="11"/>
        <v>20.666666666666668</v>
      </c>
      <c r="J116" s="62">
        <v>10720.06</v>
      </c>
      <c r="K116" s="50"/>
      <c r="L116" s="50">
        <v>8464</v>
      </c>
      <c r="M116" s="53">
        <f t="shared" si="15"/>
        <v>33732.78</v>
      </c>
      <c r="N116" s="54">
        <f t="shared" si="9"/>
        <v>42196.78</v>
      </c>
      <c r="O116" s="54">
        <f t="shared" si="16"/>
        <v>31476.720000000001</v>
      </c>
      <c r="P116" s="53">
        <f t="shared" si="12"/>
        <v>1259.07</v>
      </c>
      <c r="Q116" s="55">
        <v>2</v>
      </c>
      <c r="R116" s="56">
        <f t="shared" si="13"/>
        <v>30215.65</v>
      </c>
    </row>
    <row r="117" spans="1:18" s="61" customFormat="1" x14ac:dyDescent="0.2">
      <c r="A117" s="34" t="s">
        <v>416</v>
      </c>
      <c r="B117" s="37" t="s">
        <v>417</v>
      </c>
      <c r="C117" s="38" t="s">
        <v>418</v>
      </c>
      <c r="D117" s="37" t="s">
        <v>419</v>
      </c>
      <c r="E117" s="38" t="s">
        <v>5</v>
      </c>
      <c r="F117" s="38" t="s">
        <v>73</v>
      </c>
      <c r="G117" s="49">
        <v>78</v>
      </c>
      <c r="H117" s="49">
        <v>4</v>
      </c>
      <c r="I117" s="59">
        <f t="shared" si="11"/>
        <v>19.5</v>
      </c>
      <c r="J117" s="62">
        <v>18522.86</v>
      </c>
      <c r="K117" s="50"/>
      <c r="L117" s="50">
        <v>8464</v>
      </c>
      <c r="M117" s="53">
        <f t="shared" si="15"/>
        <v>44977.04</v>
      </c>
      <c r="N117" s="54">
        <f t="shared" si="9"/>
        <v>53441.04</v>
      </c>
      <c r="O117" s="54">
        <f t="shared" si="16"/>
        <v>34918.18</v>
      </c>
      <c r="P117" s="53">
        <f t="shared" si="12"/>
        <v>1396.73</v>
      </c>
      <c r="Q117" s="55">
        <v>2</v>
      </c>
      <c r="R117" s="56">
        <f t="shared" si="13"/>
        <v>33519.449999999997</v>
      </c>
    </row>
    <row r="118" spans="1:18" s="61" customFormat="1" x14ac:dyDescent="0.2">
      <c r="A118" s="34" t="s">
        <v>424</v>
      </c>
      <c r="B118" s="37" t="s">
        <v>425</v>
      </c>
      <c r="C118" s="38" t="s">
        <v>75</v>
      </c>
      <c r="D118" s="37"/>
      <c r="E118" s="38" t="s">
        <v>11</v>
      </c>
      <c r="F118" s="38" t="s">
        <v>426</v>
      </c>
      <c r="G118" s="49">
        <v>82</v>
      </c>
      <c r="H118" s="49">
        <v>5</v>
      </c>
      <c r="I118" s="59">
        <f t="shared" si="11"/>
        <v>16.399999999999999</v>
      </c>
      <c r="J118" s="62">
        <v>18522.86</v>
      </c>
      <c r="K118" s="50"/>
      <c r="L118" s="50">
        <v>8464</v>
      </c>
      <c r="M118" s="53">
        <f t="shared" si="15"/>
        <v>56221.3</v>
      </c>
      <c r="N118" s="54">
        <f t="shared" si="9"/>
        <v>64685.3</v>
      </c>
      <c r="O118" s="54">
        <f t="shared" si="16"/>
        <v>46162.44</v>
      </c>
      <c r="P118" s="53">
        <f t="shared" si="12"/>
        <v>1846.5</v>
      </c>
      <c r="Q118" s="55">
        <v>2</v>
      </c>
      <c r="R118" s="56">
        <f t="shared" si="13"/>
        <v>44313.94</v>
      </c>
    </row>
    <row r="119" spans="1:18" s="61" customFormat="1" x14ac:dyDescent="0.2">
      <c r="A119" s="34" t="s">
        <v>814</v>
      </c>
      <c r="B119" s="37" t="s">
        <v>427</v>
      </c>
      <c r="C119" s="38" t="s">
        <v>428</v>
      </c>
      <c r="D119" s="37" t="s">
        <v>429</v>
      </c>
      <c r="E119" s="38" t="s">
        <v>543</v>
      </c>
      <c r="F119" s="38" t="s">
        <v>844</v>
      </c>
      <c r="G119" s="49"/>
      <c r="H119" s="49">
        <v>0</v>
      </c>
      <c r="I119" s="59"/>
      <c r="J119" s="62">
        <v>6818.66</v>
      </c>
      <c r="K119" s="50"/>
      <c r="L119" s="50">
        <v>8464</v>
      </c>
      <c r="M119" s="53">
        <v>3748.08</v>
      </c>
      <c r="N119" s="54">
        <f t="shared" si="9"/>
        <v>12212.08</v>
      </c>
      <c r="O119" s="54">
        <f t="shared" si="16"/>
        <v>5393.42</v>
      </c>
      <c r="P119" s="53">
        <f t="shared" si="12"/>
        <v>215.74</v>
      </c>
      <c r="Q119" s="55">
        <v>2</v>
      </c>
      <c r="R119" s="56">
        <f t="shared" si="13"/>
        <v>5175.68</v>
      </c>
    </row>
    <row r="120" spans="1:18" s="61" customFormat="1" x14ac:dyDescent="0.2">
      <c r="A120" s="34" t="s">
        <v>430</v>
      </c>
      <c r="B120" s="37" t="s">
        <v>431</v>
      </c>
      <c r="C120" s="38" t="s">
        <v>432</v>
      </c>
      <c r="D120" s="37" t="s">
        <v>433</v>
      </c>
      <c r="E120" s="38" t="s">
        <v>5</v>
      </c>
      <c r="F120" s="38" t="s">
        <v>107</v>
      </c>
      <c r="G120" s="49">
        <v>63</v>
      </c>
      <c r="H120" s="49">
        <v>3</v>
      </c>
      <c r="I120" s="59">
        <f t="shared" si="11"/>
        <v>21</v>
      </c>
      <c r="J120" s="62">
        <v>14621.46</v>
      </c>
      <c r="K120" s="50"/>
      <c r="L120" s="50">
        <v>8464</v>
      </c>
      <c r="M120" s="53">
        <f t="shared" ref="M120:M143" si="17">ROUND($M$5*H120,2)</f>
        <v>33732.78</v>
      </c>
      <c r="N120" s="54">
        <f t="shared" si="9"/>
        <v>42196.78</v>
      </c>
      <c r="O120" s="54">
        <f t="shared" si="16"/>
        <v>27575.32</v>
      </c>
      <c r="P120" s="53">
        <f t="shared" si="12"/>
        <v>1103.01</v>
      </c>
      <c r="Q120" s="55">
        <v>2</v>
      </c>
      <c r="R120" s="56">
        <f t="shared" si="13"/>
        <v>26470.31</v>
      </c>
    </row>
    <row r="121" spans="1:18" s="61" customFormat="1" x14ac:dyDescent="0.2">
      <c r="A121" s="34" t="s">
        <v>434</v>
      </c>
      <c r="B121" s="37" t="s">
        <v>435</v>
      </c>
      <c r="C121" s="38" t="s">
        <v>33</v>
      </c>
      <c r="D121" s="37" t="s">
        <v>436</v>
      </c>
      <c r="E121" s="38" t="s">
        <v>5</v>
      </c>
      <c r="F121" s="38" t="s">
        <v>437</v>
      </c>
      <c r="G121" s="49">
        <v>35</v>
      </c>
      <c r="H121" s="49">
        <v>2</v>
      </c>
      <c r="I121" s="59">
        <f t="shared" si="11"/>
        <v>17.5</v>
      </c>
      <c r="J121" s="62">
        <v>10720.06</v>
      </c>
      <c r="K121" s="50"/>
      <c r="L121" s="50">
        <v>8464</v>
      </c>
      <c r="M121" s="53">
        <f t="shared" si="17"/>
        <v>22488.52</v>
      </c>
      <c r="N121" s="54">
        <f t="shared" si="9"/>
        <v>30952.52</v>
      </c>
      <c r="O121" s="54">
        <f t="shared" si="16"/>
        <v>20232.46</v>
      </c>
      <c r="P121" s="53">
        <f t="shared" si="12"/>
        <v>809.3</v>
      </c>
      <c r="Q121" s="55">
        <v>2</v>
      </c>
      <c r="R121" s="56">
        <f t="shared" si="13"/>
        <v>19421.16</v>
      </c>
    </row>
    <row r="122" spans="1:18" s="61" customFormat="1" x14ac:dyDescent="0.2">
      <c r="A122" s="34" t="s">
        <v>438</v>
      </c>
      <c r="B122" s="37" t="s">
        <v>439</v>
      </c>
      <c r="C122" s="38" t="s">
        <v>38</v>
      </c>
      <c r="D122" s="37" t="s">
        <v>440</v>
      </c>
      <c r="E122" s="38" t="s">
        <v>5</v>
      </c>
      <c r="F122" s="38" t="s">
        <v>38</v>
      </c>
      <c r="G122" s="49">
        <v>43</v>
      </c>
      <c r="H122" s="49">
        <v>2</v>
      </c>
      <c r="I122" s="59">
        <f t="shared" si="11"/>
        <v>21.5</v>
      </c>
      <c r="J122" s="62">
        <v>14621.46</v>
      </c>
      <c r="K122" s="50"/>
      <c r="L122" s="50">
        <v>8464</v>
      </c>
      <c r="M122" s="53">
        <f t="shared" si="17"/>
        <v>22488.52</v>
      </c>
      <c r="N122" s="54">
        <f t="shared" si="9"/>
        <v>30952.52</v>
      </c>
      <c r="O122" s="54">
        <f t="shared" si="16"/>
        <v>16331.06</v>
      </c>
      <c r="P122" s="53">
        <f t="shared" si="12"/>
        <v>653.24</v>
      </c>
      <c r="Q122" s="55">
        <v>2</v>
      </c>
      <c r="R122" s="56">
        <f t="shared" si="13"/>
        <v>15675.82</v>
      </c>
    </row>
    <row r="123" spans="1:18" s="61" customFormat="1" x14ac:dyDescent="0.2">
      <c r="A123" s="34" t="s">
        <v>443</v>
      </c>
      <c r="B123" s="37" t="s">
        <v>444</v>
      </c>
      <c r="C123" s="38" t="s">
        <v>784</v>
      </c>
      <c r="D123" s="37" t="s">
        <v>445</v>
      </c>
      <c r="E123" s="38" t="s">
        <v>44</v>
      </c>
      <c r="F123" s="38" t="s">
        <v>785</v>
      </c>
      <c r="G123" s="49">
        <v>89</v>
      </c>
      <c r="H123" s="49">
        <v>4</v>
      </c>
      <c r="I123" s="59">
        <f t="shared" si="11"/>
        <v>22.25</v>
      </c>
      <c r="J123" s="62">
        <v>18522.86</v>
      </c>
      <c r="K123" s="50"/>
      <c r="L123" s="50">
        <v>8464</v>
      </c>
      <c r="M123" s="53">
        <f t="shared" si="17"/>
        <v>44977.04</v>
      </c>
      <c r="N123" s="54">
        <f t="shared" si="9"/>
        <v>53441.04</v>
      </c>
      <c r="O123" s="54">
        <f t="shared" si="16"/>
        <v>34918.18</v>
      </c>
      <c r="P123" s="53">
        <f t="shared" si="12"/>
        <v>1396.73</v>
      </c>
      <c r="Q123" s="55">
        <v>2</v>
      </c>
      <c r="R123" s="56">
        <f t="shared" si="13"/>
        <v>33519.449999999997</v>
      </c>
    </row>
    <row r="124" spans="1:18" s="61" customFormat="1" x14ac:dyDescent="0.2">
      <c r="A124" s="34" t="s">
        <v>446</v>
      </c>
      <c r="B124" s="37" t="s">
        <v>447</v>
      </c>
      <c r="C124" s="38" t="s">
        <v>448</v>
      </c>
      <c r="D124" s="37"/>
      <c r="E124" s="38" t="s">
        <v>44</v>
      </c>
      <c r="F124" s="38" t="s">
        <v>449</v>
      </c>
      <c r="G124" s="49">
        <v>52</v>
      </c>
      <c r="H124" s="49">
        <v>3</v>
      </c>
      <c r="I124" s="59">
        <f t="shared" si="11"/>
        <v>17.333333333333332</v>
      </c>
      <c r="J124" s="62">
        <v>14621.46</v>
      </c>
      <c r="K124" s="50"/>
      <c r="L124" s="50">
        <v>8464</v>
      </c>
      <c r="M124" s="53">
        <f t="shared" si="17"/>
        <v>33732.78</v>
      </c>
      <c r="N124" s="54">
        <f t="shared" si="9"/>
        <v>42196.78</v>
      </c>
      <c r="O124" s="54">
        <f t="shared" si="16"/>
        <v>27575.32</v>
      </c>
      <c r="P124" s="53">
        <f t="shared" si="12"/>
        <v>1103.01</v>
      </c>
      <c r="Q124" s="55">
        <v>2</v>
      </c>
      <c r="R124" s="56">
        <f t="shared" si="13"/>
        <v>26470.31</v>
      </c>
    </row>
    <row r="125" spans="1:18" s="61" customFormat="1" x14ac:dyDescent="0.2">
      <c r="A125" s="34" t="s">
        <v>450</v>
      </c>
      <c r="B125" s="37" t="s">
        <v>451</v>
      </c>
      <c r="C125" s="38" t="s">
        <v>123</v>
      </c>
      <c r="D125" s="37"/>
      <c r="E125" s="38" t="s">
        <v>5</v>
      </c>
      <c r="F125" s="38" t="s">
        <v>123</v>
      </c>
      <c r="G125" s="49">
        <v>42</v>
      </c>
      <c r="H125" s="49">
        <v>2</v>
      </c>
      <c r="I125" s="59">
        <f t="shared" si="11"/>
        <v>21</v>
      </c>
      <c r="J125" s="62">
        <v>10720.06</v>
      </c>
      <c r="K125" s="50"/>
      <c r="L125" s="50">
        <v>8464</v>
      </c>
      <c r="M125" s="53">
        <f t="shared" si="17"/>
        <v>22488.52</v>
      </c>
      <c r="N125" s="54">
        <f t="shared" si="9"/>
        <v>30952.52</v>
      </c>
      <c r="O125" s="54">
        <f t="shared" si="16"/>
        <v>20232.46</v>
      </c>
      <c r="P125" s="53">
        <f t="shared" si="12"/>
        <v>809.3</v>
      </c>
      <c r="Q125" s="55">
        <v>2</v>
      </c>
      <c r="R125" s="56">
        <f t="shared" si="13"/>
        <v>19421.16</v>
      </c>
    </row>
    <row r="126" spans="1:18" s="61" customFormat="1" x14ac:dyDescent="0.2">
      <c r="A126" s="34" t="s">
        <v>452</v>
      </c>
      <c r="B126" s="37" t="s">
        <v>453</v>
      </c>
      <c r="C126" s="38" t="s">
        <v>454</v>
      </c>
      <c r="D126" s="37" t="s">
        <v>455</v>
      </c>
      <c r="E126" s="38" t="s">
        <v>5</v>
      </c>
      <c r="F126" s="38" t="s">
        <v>7</v>
      </c>
      <c r="G126" s="49">
        <v>19</v>
      </c>
      <c r="H126" s="49">
        <v>1</v>
      </c>
      <c r="I126" s="59">
        <f t="shared" si="11"/>
        <v>19</v>
      </c>
      <c r="J126" s="62">
        <v>6818.66</v>
      </c>
      <c r="K126" s="50"/>
      <c r="L126" s="50">
        <v>8464</v>
      </c>
      <c r="M126" s="53">
        <f t="shared" si="17"/>
        <v>11244.26</v>
      </c>
      <c r="N126" s="54">
        <f t="shared" si="9"/>
        <v>19708.259999999998</v>
      </c>
      <c r="O126" s="54">
        <f t="shared" si="16"/>
        <v>12889.6</v>
      </c>
      <c r="P126" s="53">
        <f t="shared" si="12"/>
        <v>515.58000000000004</v>
      </c>
      <c r="Q126" s="55">
        <v>2</v>
      </c>
      <c r="R126" s="56">
        <f t="shared" si="13"/>
        <v>12372.02</v>
      </c>
    </row>
    <row r="127" spans="1:18" s="61" customFormat="1" x14ac:dyDescent="0.2">
      <c r="A127" s="34" t="s">
        <v>456</v>
      </c>
      <c r="B127" s="37" t="s">
        <v>457</v>
      </c>
      <c r="C127" s="38" t="s">
        <v>841</v>
      </c>
      <c r="D127" s="37"/>
      <c r="E127" s="38" t="s">
        <v>150</v>
      </c>
      <c r="F127" s="38" t="s">
        <v>458</v>
      </c>
      <c r="G127" s="49">
        <v>54</v>
      </c>
      <c r="H127" s="49">
        <v>3</v>
      </c>
      <c r="I127" s="59">
        <f t="shared" si="11"/>
        <v>18</v>
      </c>
      <c r="J127" s="62">
        <v>14621.46</v>
      </c>
      <c r="K127" s="50"/>
      <c r="L127" s="50">
        <v>8464</v>
      </c>
      <c r="M127" s="53">
        <f t="shared" si="17"/>
        <v>33732.78</v>
      </c>
      <c r="N127" s="54">
        <f t="shared" si="9"/>
        <v>42196.78</v>
      </c>
      <c r="O127" s="54">
        <f t="shared" si="16"/>
        <v>27575.32</v>
      </c>
      <c r="P127" s="53">
        <f t="shared" si="12"/>
        <v>1103.01</v>
      </c>
      <c r="Q127" s="55">
        <v>2</v>
      </c>
      <c r="R127" s="56">
        <f t="shared" si="13"/>
        <v>26470.31</v>
      </c>
    </row>
    <row r="128" spans="1:18" s="61" customFormat="1" x14ac:dyDescent="0.2">
      <c r="A128" s="34" t="s">
        <v>459</v>
      </c>
      <c r="B128" s="37" t="s">
        <v>460</v>
      </c>
      <c r="C128" s="38" t="s">
        <v>842</v>
      </c>
      <c r="D128" s="37"/>
      <c r="E128" s="38" t="s">
        <v>44</v>
      </c>
      <c r="F128" s="38" t="s">
        <v>461</v>
      </c>
      <c r="G128" s="49">
        <v>59</v>
      </c>
      <c r="H128" s="49">
        <v>3</v>
      </c>
      <c r="I128" s="59">
        <f t="shared" si="11"/>
        <v>19.666666666666668</v>
      </c>
      <c r="J128" s="62">
        <v>14621.46</v>
      </c>
      <c r="K128" s="50"/>
      <c r="L128" s="50">
        <v>8464</v>
      </c>
      <c r="M128" s="53">
        <f t="shared" si="17"/>
        <v>33732.78</v>
      </c>
      <c r="N128" s="54">
        <f t="shared" si="9"/>
        <v>42196.78</v>
      </c>
      <c r="O128" s="54">
        <f t="shared" si="16"/>
        <v>27575.32</v>
      </c>
      <c r="P128" s="53">
        <f t="shared" si="12"/>
        <v>1103.01</v>
      </c>
      <c r="Q128" s="55">
        <v>2</v>
      </c>
      <c r="R128" s="56">
        <f t="shared" si="13"/>
        <v>26470.31</v>
      </c>
    </row>
    <row r="129" spans="1:18" s="61" customFormat="1" x14ac:dyDescent="0.2">
      <c r="A129" s="34" t="s">
        <v>169</v>
      </c>
      <c r="B129" s="37" t="s">
        <v>464</v>
      </c>
      <c r="C129" s="38" t="s">
        <v>465</v>
      </c>
      <c r="D129" s="37"/>
      <c r="E129" s="38" t="s">
        <v>168</v>
      </c>
      <c r="F129" s="38" t="s">
        <v>171</v>
      </c>
      <c r="G129" s="49">
        <v>100</v>
      </c>
      <c r="H129" s="49">
        <v>5</v>
      </c>
      <c r="I129" s="59">
        <f t="shared" si="11"/>
        <v>20</v>
      </c>
      <c r="J129" s="62">
        <v>18522.86</v>
      </c>
      <c r="K129" s="50"/>
      <c r="L129" s="50">
        <v>8464</v>
      </c>
      <c r="M129" s="53">
        <f t="shared" si="17"/>
        <v>56221.3</v>
      </c>
      <c r="N129" s="54">
        <f t="shared" si="9"/>
        <v>64685.3</v>
      </c>
      <c r="O129" s="54">
        <f t="shared" si="16"/>
        <v>46162.44</v>
      </c>
      <c r="P129" s="53">
        <f t="shared" si="12"/>
        <v>1846.5</v>
      </c>
      <c r="Q129" s="55">
        <v>2</v>
      </c>
      <c r="R129" s="56">
        <f t="shared" si="13"/>
        <v>44313.94</v>
      </c>
    </row>
    <row r="130" spans="1:18" s="61" customFormat="1" x14ac:dyDescent="0.2">
      <c r="A130" s="34" t="s">
        <v>169</v>
      </c>
      <c r="B130" s="37" t="s">
        <v>466</v>
      </c>
      <c r="C130" s="38" t="s">
        <v>467</v>
      </c>
      <c r="D130" s="37"/>
      <c r="E130" s="38" t="s">
        <v>168</v>
      </c>
      <c r="F130" s="38" t="s">
        <v>171</v>
      </c>
      <c r="G130" s="49">
        <v>31</v>
      </c>
      <c r="H130" s="49">
        <v>2</v>
      </c>
      <c r="I130" s="59">
        <f t="shared" si="11"/>
        <v>15.5</v>
      </c>
      <c r="J130" s="62">
        <v>10720.06</v>
      </c>
      <c r="K130" s="50"/>
      <c r="L130" s="50">
        <v>8464</v>
      </c>
      <c r="M130" s="53">
        <f t="shared" si="17"/>
        <v>22488.52</v>
      </c>
      <c r="N130" s="54">
        <f t="shared" si="9"/>
        <v>30952.52</v>
      </c>
      <c r="O130" s="54">
        <f t="shared" si="16"/>
        <v>20232.46</v>
      </c>
      <c r="P130" s="53">
        <f t="shared" si="12"/>
        <v>809.3</v>
      </c>
      <c r="Q130" s="55">
        <v>2</v>
      </c>
      <c r="R130" s="56">
        <f t="shared" si="13"/>
        <v>19421.16</v>
      </c>
    </row>
    <row r="131" spans="1:18" s="61" customFormat="1" x14ac:dyDescent="0.2">
      <c r="A131" s="34" t="s">
        <v>468</v>
      </c>
      <c r="B131" s="37" t="s">
        <v>469</v>
      </c>
      <c r="C131" s="38" t="s">
        <v>843</v>
      </c>
      <c r="D131" s="37"/>
      <c r="E131" s="38" t="s">
        <v>44</v>
      </c>
      <c r="F131" s="38" t="s">
        <v>470</v>
      </c>
      <c r="G131" s="49">
        <v>29</v>
      </c>
      <c r="H131" s="49">
        <v>1</v>
      </c>
      <c r="I131" s="59">
        <f t="shared" si="11"/>
        <v>29</v>
      </c>
      <c r="J131" s="62">
        <v>6818.66</v>
      </c>
      <c r="K131" s="50"/>
      <c r="L131" s="50">
        <v>8464</v>
      </c>
      <c r="M131" s="53">
        <f t="shared" si="17"/>
        <v>11244.26</v>
      </c>
      <c r="N131" s="54">
        <f t="shared" si="9"/>
        <v>19708.259999999998</v>
      </c>
      <c r="O131" s="54">
        <f t="shared" si="16"/>
        <v>12889.6</v>
      </c>
      <c r="P131" s="53">
        <f t="shared" si="12"/>
        <v>515.58000000000004</v>
      </c>
      <c r="Q131" s="55">
        <v>2</v>
      </c>
      <c r="R131" s="56">
        <f t="shared" si="13"/>
        <v>12372.02</v>
      </c>
    </row>
    <row r="132" spans="1:18" s="61" customFormat="1" x14ac:dyDescent="0.2">
      <c r="A132" s="34" t="s">
        <v>471</v>
      </c>
      <c r="B132" s="37" t="s">
        <v>472</v>
      </c>
      <c r="C132" s="38" t="s">
        <v>72</v>
      </c>
      <c r="D132" s="37"/>
      <c r="E132" s="38" t="s">
        <v>44</v>
      </c>
      <c r="F132" s="38" t="s">
        <v>473</v>
      </c>
      <c r="G132" s="49">
        <v>47</v>
      </c>
      <c r="H132" s="49">
        <v>2</v>
      </c>
      <c r="I132" s="59">
        <f t="shared" si="11"/>
        <v>23.5</v>
      </c>
      <c r="J132" s="62">
        <v>14621.46</v>
      </c>
      <c r="K132" s="50"/>
      <c r="L132" s="50">
        <v>8464</v>
      </c>
      <c r="M132" s="53">
        <f t="shared" si="17"/>
        <v>22488.52</v>
      </c>
      <c r="N132" s="54">
        <f t="shared" si="9"/>
        <v>30952.52</v>
      </c>
      <c r="O132" s="54">
        <f t="shared" si="16"/>
        <v>16331.06</v>
      </c>
      <c r="P132" s="53">
        <f t="shared" si="12"/>
        <v>653.24</v>
      </c>
      <c r="Q132" s="55">
        <v>2</v>
      </c>
      <c r="R132" s="56">
        <f t="shared" si="13"/>
        <v>15675.82</v>
      </c>
    </row>
    <row r="133" spans="1:18" s="61" customFormat="1" x14ac:dyDescent="0.2">
      <c r="A133" s="34" t="s">
        <v>474</v>
      </c>
      <c r="B133" s="37" t="s">
        <v>475</v>
      </c>
      <c r="C133" s="38" t="s">
        <v>476</v>
      </c>
      <c r="D133" s="37"/>
      <c r="E133" s="38" t="s">
        <v>543</v>
      </c>
      <c r="F133" s="38" t="s">
        <v>477</v>
      </c>
      <c r="G133" s="49"/>
      <c r="H133" s="49">
        <v>0</v>
      </c>
      <c r="I133" s="59"/>
      <c r="J133" s="62">
        <v>2917.23</v>
      </c>
      <c r="K133" s="50"/>
      <c r="L133" s="50">
        <v>8464</v>
      </c>
      <c r="M133" s="53">
        <f t="shared" si="17"/>
        <v>0</v>
      </c>
      <c r="N133" s="54">
        <f t="shared" si="9"/>
        <v>8464</v>
      </c>
      <c r="O133" s="54">
        <f t="shared" si="16"/>
        <v>5546.77</v>
      </c>
      <c r="P133" s="53">
        <f t="shared" si="12"/>
        <v>221.87</v>
      </c>
      <c r="Q133" s="55">
        <v>2</v>
      </c>
      <c r="R133" s="56">
        <f t="shared" si="13"/>
        <v>5322.9</v>
      </c>
    </row>
    <row r="134" spans="1:18" s="61" customFormat="1" x14ac:dyDescent="0.2">
      <c r="A134" s="34" t="s">
        <v>478</v>
      </c>
      <c r="B134" s="37" t="s">
        <v>479</v>
      </c>
      <c r="C134" s="38" t="s">
        <v>480</v>
      </c>
      <c r="D134" s="37"/>
      <c r="E134" s="38" t="s">
        <v>44</v>
      </c>
      <c r="F134" s="38" t="s">
        <v>481</v>
      </c>
      <c r="G134" s="49">
        <v>74</v>
      </c>
      <c r="H134" s="49">
        <v>3</v>
      </c>
      <c r="I134" s="59">
        <f t="shared" si="11"/>
        <v>24.666666666666668</v>
      </c>
      <c r="J134" s="62">
        <v>14621.46</v>
      </c>
      <c r="K134" s="50"/>
      <c r="L134" s="50">
        <v>8464</v>
      </c>
      <c r="M134" s="53">
        <f t="shared" si="17"/>
        <v>33732.78</v>
      </c>
      <c r="N134" s="54">
        <f t="shared" ref="N134:N197" si="18">ROUND(L134+M134,2)</f>
        <v>42196.78</v>
      </c>
      <c r="O134" s="54">
        <f t="shared" si="16"/>
        <v>27575.32</v>
      </c>
      <c r="P134" s="53">
        <f t="shared" ref="P134:P197" si="19">ROUND(O134*4%,2)</f>
        <v>1103.01</v>
      </c>
      <c r="Q134" s="55">
        <v>2</v>
      </c>
      <c r="R134" s="56">
        <f t="shared" ref="R134:R197" si="20">ROUND(O134-P134-Q134,2)</f>
        <v>26470.31</v>
      </c>
    </row>
    <row r="135" spans="1:18" s="61" customFormat="1" x14ac:dyDescent="0.2">
      <c r="A135" s="34" t="s">
        <v>484</v>
      </c>
      <c r="B135" s="37" t="s">
        <v>485</v>
      </c>
      <c r="C135" s="38" t="s">
        <v>486</v>
      </c>
      <c r="D135" s="37"/>
      <c r="E135" s="38" t="s">
        <v>5</v>
      </c>
      <c r="F135" s="38" t="s">
        <v>487</v>
      </c>
      <c r="G135" s="49">
        <v>40</v>
      </c>
      <c r="H135" s="49">
        <v>2</v>
      </c>
      <c r="I135" s="59">
        <f t="shared" ref="I135:I198" si="21">G135/H135</f>
        <v>20</v>
      </c>
      <c r="J135" s="62">
        <v>10720.06</v>
      </c>
      <c r="K135" s="50"/>
      <c r="L135" s="50">
        <v>8464</v>
      </c>
      <c r="M135" s="53">
        <f t="shared" si="17"/>
        <v>22488.52</v>
      </c>
      <c r="N135" s="54">
        <f t="shared" si="18"/>
        <v>30952.52</v>
      </c>
      <c r="O135" s="54">
        <f t="shared" si="16"/>
        <v>20232.46</v>
      </c>
      <c r="P135" s="53">
        <f t="shared" si="19"/>
        <v>809.3</v>
      </c>
      <c r="Q135" s="55">
        <v>2</v>
      </c>
      <c r="R135" s="56">
        <f t="shared" si="20"/>
        <v>19421.16</v>
      </c>
    </row>
    <row r="136" spans="1:18" s="61" customFormat="1" x14ac:dyDescent="0.2">
      <c r="A136" s="34" t="s">
        <v>488</v>
      </c>
      <c r="B136" s="37" t="s">
        <v>489</v>
      </c>
      <c r="C136" s="38" t="s">
        <v>26</v>
      </c>
      <c r="D136" s="37" t="s">
        <v>490</v>
      </c>
      <c r="E136" s="38" t="s">
        <v>5</v>
      </c>
      <c r="F136" s="38" t="s">
        <v>824</v>
      </c>
      <c r="G136" s="49">
        <v>81</v>
      </c>
      <c r="H136" s="49">
        <v>4</v>
      </c>
      <c r="I136" s="59">
        <f t="shared" si="21"/>
        <v>20.25</v>
      </c>
      <c r="J136" s="62">
        <v>14621.46</v>
      </c>
      <c r="K136" s="50"/>
      <c r="L136" s="50">
        <v>8464</v>
      </c>
      <c r="M136" s="53">
        <f t="shared" si="17"/>
        <v>44977.04</v>
      </c>
      <c r="N136" s="54">
        <f t="shared" si="18"/>
        <v>53441.04</v>
      </c>
      <c r="O136" s="54">
        <f t="shared" si="16"/>
        <v>38819.58</v>
      </c>
      <c r="P136" s="53">
        <f t="shared" si="19"/>
        <v>1552.78</v>
      </c>
      <c r="Q136" s="55">
        <v>2</v>
      </c>
      <c r="R136" s="56">
        <f t="shared" si="20"/>
        <v>37264.800000000003</v>
      </c>
    </row>
    <row r="137" spans="1:18" s="61" customFormat="1" x14ac:dyDescent="0.2">
      <c r="A137" s="34" t="s">
        <v>492</v>
      </c>
      <c r="B137" s="37" t="s">
        <v>493</v>
      </c>
      <c r="C137" s="38" t="s">
        <v>494</v>
      </c>
      <c r="D137" s="37" t="s">
        <v>495</v>
      </c>
      <c r="E137" s="38" t="s">
        <v>5</v>
      </c>
      <c r="F137" s="38" t="s">
        <v>277</v>
      </c>
      <c r="G137" s="49">
        <v>30</v>
      </c>
      <c r="H137" s="49">
        <v>2</v>
      </c>
      <c r="I137" s="59">
        <f t="shared" si="21"/>
        <v>15</v>
      </c>
      <c r="J137" s="62">
        <v>10720.06</v>
      </c>
      <c r="K137" s="50"/>
      <c r="L137" s="50">
        <v>8464</v>
      </c>
      <c r="M137" s="53">
        <f t="shared" si="17"/>
        <v>22488.52</v>
      </c>
      <c r="N137" s="54">
        <f t="shared" si="18"/>
        <v>30952.52</v>
      </c>
      <c r="O137" s="54">
        <f t="shared" si="16"/>
        <v>20232.46</v>
      </c>
      <c r="P137" s="53">
        <f t="shared" si="19"/>
        <v>809.3</v>
      </c>
      <c r="Q137" s="55">
        <v>2</v>
      </c>
      <c r="R137" s="56">
        <f t="shared" si="20"/>
        <v>19421.16</v>
      </c>
    </row>
    <row r="138" spans="1:18" s="61" customFormat="1" x14ac:dyDescent="0.2">
      <c r="A138" s="34" t="s">
        <v>496</v>
      </c>
      <c r="B138" s="37" t="s">
        <v>497</v>
      </c>
      <c r="C138" s="38" t="s">
        <v>498</v>
      </c>
      <c r="D138" s="37"/>
      <c r="E138" s="38" t="s">
        <v>44</v>
      </c>
      <c r="F138" s="38" t="s">
        <v>825</v>
      </c>
      <c r="G138" s="49">
        <v>53</v>
      </c>
      <c r="H138" s="49">
        <v>3</v>
      </c>
      <c r="I138" s="59">
        <f t="shared" si="21"/>
        <v>17.666666666666668</v>
      </c>
      <c r="J138" s="62">
        <v>14621.46</v>
      </c>
      <c r="K138" s="50"/>
      <c r="L138" s="50">
        <v>8464</v>
      </c>
      <c r="M138" s="53">
        <f t="shared" si="17"/>
        <v>33732.78</v>
      </c>
      <c r="N138" s="54">
        <f t="shared" si="18"/>
        <v>42196.78</v>
      </c>
      <c r="O138" s="54">
        <f t="shared" si="16"/>
        <v>27575.32</v>
      </c>
      <c r="P138" s="53">
        <f t="shared" si="19"/>
        <v>1103.01</v>
      </c>
      <c r="Q138" s="55">
        <v>2</v>
      </c>
      <c r="R138" s="56">
        <f t="shared" si="20"/>
        <v>26470.31</v>
      </c>
    </row>
    <row r="139" spans="1:18" s="61" customFormat="1" x14ac:dyDescent="0.2">
      <c r="A139" s="34" t="s">
        <v>501</v>
      </c>
      <c r="B139" s="37" t="s">
        <v>502</v>
      </c>
      <c r="C139" s="38" t="s">
        <v>132</v>
      </c>
      <c r="D139" s="37" t="s">
        <v>503</v>
      </c>
      <c r="E139" s="38" t="s">
        <v>5</v>
      </c>
      <c r="F139" s="38" t="s">
        <v>132</v>
      </c>
      <c r="G139" s="49">
        <v>83</v>
      </c>
      <c r="H139" s="49">
        <v>3</v>
      </c>
      <c r="I139" s="59">
        <f t="shared" si="21"/>
        <v>27.666666666666668</v>
      </c>
      <c r="J139" s="62">
        <v>14621.46</v>
      </c>
      <c r="K139" s="50"/>
      <c r="L139" s="50">
        <v>8464</v>
      </c>
      <c r="M139" s="53">
        <f t="shared" si="17"/>
        <v>33732.78</v>
      </c>
      <c r="N139" s="54">
        <f t="shared" si="18"/>
        <v>42196.78</v>
      </c>
      <c r="O139" s="54">
        <f t="shared" si="16"/>
        <v>27575.32</v>
      </c>
      <c r="P139" s="53">
        <f t="shared" si="19"/>
        <v>1103.01</v>
      </c>
      <c r="Q139" s="55">
        <v>2</v>
      </c>
      <c r="R139" s="56">
        <f t="shared" si="20"/>
        <v>26470.31</v>
      </c>
    </row>
    <row r="140" spans="1:18" s="61" customFormat="1" x14ac:dyDescent="0.2">
      <c r="A140" s="34" t="s">
        <v>798</v>
      </c>
      <c r="B140" s="37" t="s">
        <v>504</v>
      </c>
      <c r="C140" s="38" t="s">
        <v>505</v>
      </c>
      <c r="D140" s="37" t="s">
        <v>506</v>
      </c>
      <c r="E140" s="38" t="s">
        <v>5</v>
      </c>
      <c r="F140" s="38" t="s">
        <v>505</v>
      </c>
      <c r="G140" s="49">
        <v>24</v>
      </c>
      <c r="H140" s="49">
        <v>1</v>
      </c>
      <c r="I140" s="59">
        <f t="shared" si="21"/>
        <v>24</v>
      </c>
      <c r="J140" s="62">
        <v>10720.06</v>
      </c>
      <c r="K140" s="50"/>
      <c r="L140" s="50">
        <v>8464</v>
      </c>
      <c r="M140" s="53">
        <f t="shared" si="17"/>
        <v>11244.26</v>
      </c>
      <c r="N140" s="54">
        <f t="shared" si="18"/>
        <v>19708.259999999998</v>
      </c>
      <c r="O140" s="54">
        <f t="shared" si="16"/>
        <v>8988.2000000000007</v>
      </c>
      <c r="P140" s="53">
        <f t="shared" si="19"/>
        <v>359.53</v>
      </c>
      <c r="Q140" s="55">
        <v>2</v>
      </c>
      <c r="R140" s="56">
        <f t="shared" si="20"/>
        <v>8626.67</v>
      </c>
    </row>
    <row r="141" spans="1:18" s="61" customFormat="1" x14ac:dyDescent="0.2">
      <c r="A141" s="34" t="s">
        <v>507</v>
      </c>
      <c r="B141" s="37" t="s">
        <v>508</v>
      </c>
      <c r="C141" s="38" t="s">
        <v>22</v>
      </c>
      <c r="D141" s="37"/>
      <c r="E141" s="38" t="s">
        <v>44</v>
      </c>
      <c r="F141" s="38" t="s">
        <v>509</v>
      </c>
      <c r="G141" s="49">
        <v>54</v>
      </c>
      <c r="H141" s="49">
        <v>3</v>
      </c>
      <c r="I141" s="59">
        <f t="shared" si="21"/>
        <v>18</v>
      </c>
      <c r="J141" s="62">
        <v>10720.06</v>
      </c>
      <c r="K141" s="50"/>
      <c r="L141" s="50">
        <v>8464</v>
      </c>
      <c r="M141" s="53">
        <f t="shared" si="17"/>
        <v>33732.78</v>
      </c>
      <c r="N141" s="54">
        <f t="shared" si="18"/>
        <v>42196.78</v>
      </c>
      <c r="O141" s="54">
        <f t="shared" si="16"/>
        <v>31476.720000000001</v>
      </c>
      <c r="P141" s="53">
        <f t="shared" si="19"/>
        <v>1259.07</v>
      </c>
      <c r="Q141" s="55">
        <v>2</v>
      </c>
      <c r="R141" s="56">
        <f t="shared" si="20"/>
        <v>30215.65</v>
      </c>
    </row>
    <row r="142" spans="1:18" s="61" customFormat="1" x14ac:dyDescent="0.2">
      <c r="A142" s="34" t="s">
        <v>169</v>
      </c>
      <c r="B142" s="37" t="s">
        <v>510</v>
      </c>
      <c r="C142" s="38" t="s">
        <v>511</v>
      </c>
      <c r="D142" s="37"/>
      <c r="E142" s="38" t="s">
        <v>168</v>
      </c>
      <c r="F142" s="38" t="s">
        <v>171</v>
      </c>
      <c r="G142" s="49">
        <v>80</v>
      </c>
      <c r="H142" s="49">
        <v>4</v>
      </c>
      <c r="I142" s="59">
        <f t="shared" si="21"/>
        <v>20</v>
      </c>
      <c r="J142" s="62">
        <v>22424.26</v>
      </c>
      <c r="K142" s="50"/>
      <c r="L142" s="50">
        <v>8464</v>
      </c>
      <c r="M142" s="53">
        <f t="shared" si="17"/>
        <v>44977.04</v>
      </c>
      <c r="N142" s="54">
        <f t="shared" si="18"/>
        <v>53441.04</v>
      </c>
      <c r="O142" s="54">
        <f t="shared" si="16"/>
        <v>31016.78</v>
      </c>
      <c r="P142" s="53">
        <f t="shared" si="19"/>
        <v>1240.67</v>
      </c>
      <c r="Q142" s="55">
        <v>2</v>
      </c>
      <c r="R142" s="56">
        <f t="shared" si="20"/>
        <v>29774.11</v>
      </c>
    </row>
    <row r="143" spans="1:18" s="61" customFormat="1" x14ac:dyDescent="0.2">
      <c r="A143" s="34" t="s">
        <v>512</v>
      </c>
      <c r="B143" s="37" t="s">
        <v>513</v>
      </c>
      <c r="C143" s="38" t="s">
        <v>514</v>
      </c>
      <c r="D143" s="37"/>
      <c r="E143" s="38" t="s">
        <v>44</v>
      </c>
      <c r="F143" s="38" t="s">
        <v>515</v>
      </c>
      <c r="G143" s="49">
        <v>56</v>
      </c>
      <c r="H143" s="49">
        <v>3</v>
      </c>
      <c r="I143" s="59">
        <f t="shared" si="21"/>
        <v>18.666666666666668</v>
      </c>
      <c r="J143" s="62">
        <v>10720.06</v>
      </c>
      <c r="K143" s="50"/>
      <c r="L143" s="50">
        <v>8464</v>
      </c>
      <c r="M143" s="53">
        <f t="shared" si="17"/>
        <v>33732.78</v>
      </c>
      <c r="N143" s="54">
        <f t="shared" si="18"/>
        <v>42196.78</v>
      </c>
      <c r="O143" s="54">
        <f t="shared" si="16"/>
        <v>31476.720000000001</v>
      </c>
      <c r="P143" s="53">
        <f t="shared" si="19"/>
        <v>1259.07</v>
      </c>
      <c r="Q143" s="55">
        <v>2</v>
      </c>
      <c r="R143" s="56">
        <f t="shared" si="20"/>
        <v>30215.65</v>
      </c>
    </row>
    <row r="144" spans="1:18" s="61" customFormat="1" x14ac:dyDescent="0.2">
      <c r="A144" s="34" t="s">
        <v>517</v>
      </c>
      <c r="B144" s="37" t="s">
        <v>518</v>
      </c>
      <c r="C144" s="38" t="s">
        <v>519</v>
      </c>
      <c r="D144" s="37"/>
      <c r="E144" s="38" t="s">
        <v>833</v>
      </c>
      <c r="F144" s="38" t="s">
        <v>520</v>
      </c>
      <c r="G144" s="49"/>
      <c r="H144" s="49">
        <v>0</v>
      </c>
      <c r="I144" s="59"/>
      <c r="J144" s="62">
        <v>0</v>
      </c>
      <c r="K144" s="50">
        <v>8464</v>
      </c>
      <c r="L144" s="50">
        <v>8464</v>
      </c>
      <c r="M144" s="53">
        <v>0</v>
      </c>
      <c r="N144" s="54">
        <f t="shared" si="18"/>
        <v>8464</v>
      </c>
      <c r="O144" s="54">
        <v>0</v>
      </c>
      <c r="P144" s="53"/>
      <c r="Q144" s="55"/>
      <c r="R144" s="56"/>
    </row>
    <row r="145" spans="1:18" s="61" customFormat="1" x14ac:dyDescent="0.2">
      <c r="A145" s="34" t="s">
        <v>521</v>
      </c>
      <c r="B145" s="37" t="s">
        <v>522</v>
      </c>
      <c r="C145" s="38" t="s">
        <v>523</v>
      </c>
      <c r="D145" s="37"/>
      <c r="E145" s="38" t="s">
        <v>790</v>
      </c>
      <c r="F145" s="38" t="s">
        <v>524</v>
      </c>
      <c r="G145" s="49">
        <v>66</v>
      </c>
      <c r="H145" s="49">
        <v>3</v>
      </c>
      <c r="I145" s="59">
        <f t="shared" si="21"/>
        <v>22</v>
      </c>
      <c r="J145" s="62">
        <v>14621.46</v>
      </c>
      <c r="K145" s="50"/>
      <c r="L145" s="50">
        <v>8464</v>
      </c>
      <c r="M145" s="53">
        <f t="shared" ref="M145:M176" si="22">ROUND($M$5*H145,2)</f>
        <v>33732.78</v>
      </c>
      <c r="N145" s="54">
        <f t="shared" si="18"/>
        <v>42196.78</v>
      </c>
      <c r="O145" s="54">
        <f t="shared" ref="O145:O192" si="23">ROUND(N145-J145,2)</f>
        <v>27575.32</v>
      </c>
      <c r="P145" s="53">
        <f t="shared" si="19"/>
        <v>1103.01</v>
      </c>
      <c r="Q145" s="55">
        <v>2</v>
      </c>
      <c r="R145" s="56">
        <f t="shared" si="20"/>
        <v>26470.31</v>
      </c>
    </row>
    <row r="146" spans="1:18" s="61" customFormat="1" x14ac:dyDescent="0.2">
      <c r="A146" s="34" t="s">
        <v>525</v>
      </c>
      <c r="B146" s="37" t="s">
        <v>526</v>
      </c>
      <c r="C146" s="38" t="s">
        <v>527</v>
      </c>
      <c r="D146" s="37"/>
      <c r="E146" s="38" t="s">
        <v>789</v>
      </c>
      <c r="F146" s="38" t="s">
        <v>528</v>
      </c>
      <c r="G146" s="49">
        <v>23</v>
      </c>
      <c r="H146" s="49">
        <v>1</v>
      </c>
      <c r="I146" s="59">
        <f t="shared" si="21"/>
        <v>23</v>
      </c>
      <c r="J146" s="62">
        <v>6818.66</v>
      </c>
      <c r="K146" s="50"/>
      <c r="L146" s="50">
        <v>8464</v>
      </c>
      <c r="M146" s="53">
        <f t="shared" si="22"/>
        <v>11244.26</v>
      </c>
      <c r="N146" s="54">
        <f t="shared" si="18"/>
        <v>19708.259999999998</v>
      </c>
      <c r="O146" s="54">
        <f t="shared" si="23"/>
        <v>12889.6</v>
      </c>
      <c r="P146" s="53"/>
      <c r="Q146" s="55"/>
      <c r="R146" s="56">
        <f t="shared" si="20"/>
        <v>12889.6</v>
      </c>
    </row>
    <row r="147" spans="1:18" s="61" customFormat="1" x14ac:dyDescent="0.2">
      <c r="A147" s="34" t="s">
        <v>169</v>
      </c>
      <c r="B147" s="37" t="s">
        <v>529</v>
      </c>
      <c r="C147" s="38" t="s">
        <v>530</v>
      </c>
      <c r="D147" s="37"/>
      <c r="E147" s="38" t="s">
        <v>168</v>
      </c>
      <c r="F147" s="38" t="s">
        <v>171</v>
      </c>
      <c r="G147" s="49">
        <v>96</v>
      </c>
      <c r="H147" s="49">
        <v>4</v>
      </c>
      <c r="I147" s="59">
        <f t="shared" si="21"/>
        <v>24</v>
      </c>
      <c r="J147" s="62">
        <v>18522.86</v>
      </c>
      <c r="K147" s="50"/>
      <c r="L147" s="50">
        <v>8464</v>
      </c>
      <c r="M147" s="53">
        <f t="shared" si="22"/>
        <v>44977.04</v>
      </c>
      <c r="N147" s="54">
        <f t="shared" si="18"/>
        <v>53441.04</v>
      </c>
      <c r="O147" s="54">
        <f t="shared" si="23"/>
        <v>34918.18</v>
      </c>
      <c r="P147" s="53">
        <f t="shared" si="19"/>
        <v>1396.73</v>
      </c>
      <c r="Q147" s="55">
        <v>2</v>
      </c>
      <c r="R147" s="56">
        <f t="shared" si="20"/>
        <v>33519.449999999997</v>
      </c>
    </row>
    <row r="148" spans="1:18" s="61" customFormat="1" x14ac:dyDescent="0.2">
      <c r="A148" s="34" t="s">
        <v>531</v>
      </c>
      <c r="B148" s="37" t="s">
        <v>532</v>
      </c>
      <c r="C148" s="38" t="s">
        <v>533</v>
      </c>
      <c r="D148" s="37"/>
      <c r="E148" s="38" t="s">
        <v>789</v>
      </c>
      <c r="F148" s="38" t="s">
        <v>534</v>
      </c>
      <c r="G148" s="49">
        <v>19</v>
      </c>
      <c r="H148" s="49">
        <v>1</v>
      </c>
      <c r="I148" s="59">
        <f t="shared" si="21"/>
        <v>19</v>
      </c>
      <c r="J148" s="62">
        <v>6818.66</v>
      </c>
      <c r="K148" s="50"/>
      <c r="L148" s="50">
        <v>8464</v>
      </c>
      <c r="M148" s="53">
        <f t="shared" si="22"/>
        <v>11244.26</v>
      </c>
      <c r="N148" s="54">
        <f t="shared" si="18"/>
        <v>19708.259999999998</v>
      </c>
      <c r="O148" s="54">
        <f t="shared" si="23"/>
        <v>12889.6</v>
      </c>
      <c r="P148" s="53"/>
      <c r="Q148" s="55"/>
      <c r="R148" s="56">
        <f t="shared" si="20"/>
        <v>12889.6</v>
      </c>
    </row>
    <row r="149" spans="1:18" s="61" customFormat="1" x14ac:dyDescent="0.2">
      <c r="A149" s="34" t="s">
        <v>535</v>
      </c>
      <c r="B149" s="37" t="s">
        <v>536</v>
      </c>
      <c r="C149" s="38" t="s">
        <v>537</v>
      </c>
      <c r="D149" s="37"/>
      <c r="E149" s="38" t="s">
        <v>789</v>
      </c>
      <c r="F149" s="38" t="s">
        <v>818</v>
      </c>
      <c r="G149" s="49">
        <v>23</v>
      </c>
      <c r="H149" s="49">
        <v>1</v>
      </c>
      <c r="I149" s="59">
        <f t="shared" si="21"/>
        <v>23</v>
      </c>
      <c r="J149" s="62">
        <v>10720.06</v>
      </c>
      <c r="K149" s="50"/>
      <c r="L149" s="50">
        <v>8464</v>
      </c>
      <c r="M149" s="53">
        <f t="shared" si="22"/>
        <v>11244.26</v>
      </c>
      <c r="N149" s="54">
        <f t="shared" si="18"/>
        <v>19708.259999999998</v>
      </c>
      <c r="O149" s="54">
        <f t="shared" si="23"/>
        <v>8988.2000000000007</v>
      </c>
      <c r="P149" s="53"/>
      <c r="Q149" s="55"/>
      <c r="R149" s="56">
        <f t="shared" si="20"/>
        <v>8988.2000000000007</v>
      </c>
    </row>
    <row r="150" spans="1:18" s="61" customFormat="1" x14ac:dyDescent="0.2">
      <c r="A150" s="34" t="s">
        <v>540</v>
      </c>
      <c r="B150" s="37" t="s">
        <v>541</v>
      </c>
      <c r="C150" s="38" t="s">
        <v>542</v>
      </c>
      <c r="D150" s="37"/>
      <c r="E150" s="38" t="s">
        <v>543</v>
      </c>
      <c r="F150" s="38" t="s">
        <v>544</v>
      </c>
      <c r="G150" s="49"/>
      <c r="H150" s="49">
        <v>0</v>
      </c>
      <c r="I150" s="59"/>
      <c r="J150" s="62">
        <v>2917.23</v>
      </c>
      <c r="K150" s="50"/>
      <c r="L150" s="50">
        <v>8464</v>
      </c>
      <c r="M150" s="53">
        <f t="shared" si="22"/>
        <v>0</v>
      </c>
      <c r="N150" s="54">
        <f t="shared" si="18"/>
        <v>8464</v>
      </c>
      <c r="O150" s="54">
        <f t="shared" si="23"/>
        <v>5546.77</v>
      </c>
      <c r="P150" s="53">
        <f t="shared" si="19"/>
        <v>221.87</v>
      </c>
      <c r="Q150" s="55">
        <v>2</v>
      </c>
      <c r="R150" s="56">
        <f t="shared" si="20"/>
        <v>5322.9</v>
      </c>
    </row>
    <row r="151" spans="1:18" s="61" customFormat="1" x14ac:dyDescent="0.2">
      <c r="A151" s="34" t="s">
        <v>390</v>
      </c>
      <c r="B151" s="37" t="s">
        <v>391</v>
      </c>
      <c r="C151" s="38" t="s">
        <v>392</v>
      </c>
      <c r="D151" s="37"/>
      <c r="E151" s="38" t="s">
        <v>178</v>
      </c>
      <c r="F151" s="38" t="s">
        <v>393</v>
      </c>
      <c r="G151" s="49">
        <v>96</v>
      </c>
      <c r="H151" s="49">
        <v>4</v>
      </c>
      <c r="I151" s="59">
        <f t="shared" si="21"/>
        <v>24</v>
      </c>
      <c r="J151" s="62">
        <v>14621.46</v>
      </c>
      <c r="K151" s="50"/>
      <c r="L151" s="50">
        <v>8464</v>
      </c>
      <c r="M151" s="53">
        <f t="shared" si="22"/>
        <v>44977.04</v>
      </c>
      <c r="N151" s="54">
        <f t="shared" si="18"/>
        <v>53441.04</v>
      </c>
      <c r="O151" s="54">
        <f t="shared" si="23"/>
        <v>38819.58</v>
      </c>
      <c r="P151" s="53"/>
      <c r="Q151" s="55"/>
      <c r="R151" s="88">
        <f>SUM(O151:O162)</f>
        <v>348506.8</v>
      </c>
    </row>
    <row r="152" spans="1:18" s="61" customFormat="1" x14ac:dyDescent="0.2">
      <c r="A152" s="34" t="s">
        <v>390</v>
      </c>
      <c r="B152" s="37" t="s">
        <v>394</v>
      </c>
      <c r="C152" s="38" t="s">
        <v>395</v>
      </c>
      <c r="D152" s="37"/>
      <c r="E152" s="38" t="s">
        <v>178</v>
      </c>
      <c r="F152" s="38" t="s">
        <v>393</v>
      </c>
      <c r="G152" s="49">
        <v>73</v>
      </c>
      <c r="H152" s="49">
        <v>3</v>
      </c>
      <c r="I152" s="59">
        <f t="shared" si="21"/>
        <v>24.333333333333332</v>
      </c>
      <c r="J152" s="62">
        <v>14621.46</v>
      </c>
      <c r="K152" s="50"/>
      <c r="L152" s="50">
        <v>8464</v>
      </c>
      <c r="M152" s="53">
        <f t="shared" si="22"/>
        <v>33732.78</v>
      </c>
      <c r="N152" s="54">
        <f t="shared" si="18"/>
        <v>42196.78</v>
      </c>
      <c r="O152" s="54">
        <f t="shared" si="23"/>
        <v>27575.32</v>
      </c>
      <c r="P152" s="53"/>
      <c r="Q152" s="55"/>
      <c r="R152" s="89"/>
    </row>
    <row r="153" spans="1:18" s="61" customFormat="1" x14ac:dyDescent="0.2">
      <c r="A153" s="34" t="s">
        <v>390</v>
      </c>
      <c r="B153" s="37" t="s">
        <v>408</v>
      </c>
      <c r="C153" s="38" t="s">
        <v>409</v>
      </c>
      <c r="D153" s="37"/>
      <c r="E153" s="38" t="s">
        <v>178</v>
      </c>
      <c r="F153" s="38" t="s">
        <v>393</v>
      </c>
      <c r="G153" s="49">
        <v>140</v>
      </c>
      <c r="H153" s="49">
        <v>6</v>
      </c>
      <c r="I153" s="59">
        <f t="shared" si="21"/>
        <v>23.333333333333332</v>
      </c>
      <c r="J153" s="62">
        <v>26325.67</v>
      </c>
      <c r="K153" s="50"/>
      <c r="L153" s="50">
        <v>8464</v>
      </c>
      <c r="M153" s="53">
        <f t="shared" si="22"/>
        <v>67465.56</v>
      </c>
      <c r="N153" s="54">
        <f t="shared" si="18"/>
        <v>75929.56</v>
      </c>
      <c r="O153" s="54">
        <f t="shared" si="23"/>
        <v>49603.89</v>
      </c>
      <c r="P153" s="53"/>
      <c r="Q153" s="55"/>
      <c r="R153" s="89"/>
    </row>
    <row r="154" spans="1:18" s="61" customFormat="1" x14ac:dyDescent="0.2">
      <c r="A154" s="34" t="s">
        <v>390</v>
      </c>
      <c r="B154" s="37" t="s">
        <v>420</v>
      </c>
      <c r="C154" s="38" t="s">
        <v>421</v>
      </c>
      <c r="D154" s="37"/>
      <c r="E154" s="38" t="s">
        <v>178</v>
      </c>
      <c r="F154" s="38" t="s">
        <v>393</v>
      </c>
      <c r="G154" s="49">
        <v>50</v>
      </c>
      <c r="H154" s="49">
        <v>2</v>
      </c>
      <c r="I154" s="59">
        <f t="shared" si="21"/>
        <v>25</v>
      </c>
      <c r="J154" s="62">
        <v>10720.06</v>
      </c>
      <c r="K154" s="50"/>
      <c r="L154" s="50">
        <v>8464</v>
      </c>
      <c r="M154" s="53">
        <f t="shared" si="22"/>
        <v>22488.52</v>
      </c>
      <c r="N154" s="54">
        <f t="shared" si="18"/>
        <v>30952.52</v>
      </c>
      <c r="O154" s="54">
        <f t="shared" si="23"/>
        <v>20232.46</v>
      </c>
      <c r="P154" s="53"/>
      <c r="Q154" s="55"/>
      <c r="R154" s="89"/>
    </row>
    <row r="155" spans="1:18" s="61" customFormat="1" x14ac:dyDescent="0.2">
      <c r="A155" s="34" t="s">
        <v>390</v>
      </c>
      <c r="B155" s="37" t="s">
        <v>422</v>
      </c>
      <c r="C155" s="38" t="s">
        <v>423</v>
      </c>
      <c r="D155" s="37"/>
      <c r="E155" s="38" t="s">
        <v>178</v>
      </c>
      <c r="F155" s="38" t="s">
        <v>393</v>
      </c>
      <c r="G155" s="49">
        <v>70</v>
      </c>
      <c r="H155" s="49">
        <v>3</v>
      </c>
      <c r="I155" s="59">
        <f t="shared" si="21"/>
        <v>23.333333333333332</v>
      </c>
      <c r="J155" s="62">
        <v>14621.46</v>
      </c>
      <c r="K155" s="50"/>
      <c r="L155" s="50">
        <v>8464</v>
      </c>
      <c r="M155" s="53">
        <f t="shared" si="22"/>
        <v>33732.78</v>
      </c>
      <c r="N155" s="54">
        <f t="shared" si="18"/>
        <v>42196.78</v>
      </c>
      <c r="O155" s="54">
        <f t="shared" si="23"/>
        <v>27575.32</v>
      </c>
      <c r="P155" s="53"/>
      <c r="Q155" s="55"/>
      <c r="R155" s="89"/>
    </row>
    <row r="156" spans="1:18" s="61" customFormat="1" x14ac:dyDescent="0.2">
      <c r="A156" s="34" t="s">
        <v>390</v>
      </c>
      <c r="B156" s="37" t="s">
        <v>441</v>
      </c>
      <c r="C156" s="38" t="s">
        <v>442</v>
      </c>
      <c r="D156" s="37"/>
      <c r="E156" s="38" t="s">
        <v>178</v>
      </c>
      <c r="F156" s="38" t="s">
        <v>393</v>
      </c>
      <c r="G156" s="49">
        <v>66</v>
      </c>
      <c r="H156" s="49">
        <v>3</v>
      </c>
      <c r="I156" s="59">
        <f t="shared" si="21"/>
        <v>22</v>
      </c>
      <c r="J156" s="62">
        <v>18522.86</v>
      </c>
      <c r="K156" s="50"/>
      <c r="L156" s="50">
        <v>8464</v>
      </c>
      <c r="M156" s="53">
        <f t="shared" si="22"/>
        <v>33732.78</v>
      </c>
      <c r="N156" s="54">
        <f t="shared" si="18"/>
        <v>42196.78</v>
      </c>
      <c r="O156" s="54">
        <f t="shared" si="23"/>
        <v>23673.919999999998</v>
      </c>
      <c r="P156" s="53"/>
      <c r="Q156" s="55"/>
      <c r="R156" s="89"/>
    </row>
    <row r="157" spans="1:18" s="61" customFormat="1" x14ac:dyDescent="0.2">
      <c r="A157" s="34" t="s">
        <v>390</v>
      </c>
      <c r="B157" s="37" t="s">
        <v>462</v>
      </c>
      <c r="C157" s="38" t="s">
        <v>463</v>
      </c>
      <c r="D157" s="37"/>
      <c r="E157" s="38" t="s">
        <v>178</v>
      </c>
      <c r="F157" s="38" t="s">
        <v>393</v>
      </c>
      <c r="G157" s="49">
        <v>80</v>
      </c>
      <c r="H157" s="49">
        <v>4</v>
      </c>
      <c r="I157" s="59">
        <f t="shared" si="21"/>
        <v>20</v>
      </c>
      <c r="J157" s="62">
        <v>18522.86</v>
      </c>
      <c r="K157" s="50"/>
      <c r="L157" s="50">
        <v>8464</v>
      </c>
      <c r="M157" s="53">
        <f t="shared" si="22"/>
        <v>44977.04</v>
      </c>
      <c r="N157" s="54">
        <f t="shared" si="18"/>
        <v>53441.04</v>
      </c>
      <c r="O157" s="54">
        <f t="shared" si="23"/>
        <v>34918.18</v>
      </c>
      <c r="P157" s="53"/>
      <c r="Q157" s="55"/>
      <c r="R157" s="89"/>
    </row>
    <row r="158" spans="1:18" s="61" customFormat="1" x14ac:dyDescent="0.2">
      <c r="A158" s="34" t="s">
        <v>390</v>
      </c>
      <c r="B158" s="37" t="s">
        <v>482</v>
      </c>
      <c r="C158" s="38" t="s">
        <v>483</v>
      </c>
      <c r="D158" s="37"/>
      <c r="E158" s="38" t="s">
        <v>178</v>
      </c>
      <c r="F158" s="38" t="s">
        <v>393</v>
      </c>
      <c r="G158" s="49">
        <v>50</v>
      </c>
      <c r="H158" s="49">
        <v>2</v>
      </c>
      <c r="I158" s="59">
        <f t="shared" si="21"/>
        <v>25</v>
      </c>
      <c r="J158" s="62">
        <v>14621.46</v>
      </c>
      <c r="K158" s="50"/>
      <c r="L158" s="50">
        <v>8464</v>
      </c>
      <c r="M158" s="53">
        <f t="shared" si="22"/>
        <v>22488.52</v>
      </c>
      <c r="N158" s="54">
        <f t="shared" si="18"/>
        <v>30952.52</v>
      </c>
      <c r="O158" s="54">
        <f t="shared" si="23"/>
        <v>16331.06</v>
      </c>
      <c r="P158" s="53"/>
      <c r="Q158" s="55"/>
      <c r="R158" s="89"/>
    </row>
    <row r="159" spans="1:18" s="61" customFormat="1" x14ac:dyDescent="0.2">
      <c r="A159" s="34" t="s">
        <v>390</v>
      </c>
      <c r="B159" s="37" t="s">
        <v>499</v>
      </c>
      <c r="C159" s="38" t="s">
        <v>500</v>
      </c>
      <c r="D159" s="37"/>
      <c r="E159" s="38" t="s">
        <v>178</v>
      </c>
      <c r="F159" s="38" t="s">
        <v>393</v>
      </c>
      <c r="G159" s="49">
        <v>74</v>
      </c>
      <c r="H159" s="49">
        <v>3</v>
      </c>
      <c r="I159" s="59">
        <f t="shared" si="21"/>
        <v>24.666666666666668</v>
      </c>
      <c r="J159" s="62">
        <v>14621.46</v>
      </c>
      <c r="K159" s="50"/>
      <c r="L159" s="50">
        <v>8464</v>
      </c>
      <c r="M159" s="53">
        <f t="shared" si="22"/>
        <v>33732.78</v>
      </c>
      <c r="N159" s="54">
        <f t="shared" si="18"/>
        <v>42196.78</v>
      </c>
      <c r="O159" s="54">
        <f t="shared" si="23"/>
        <v>27575.32</v>
      </c>
      <c r="P159" s="53"/>
      <c r="Q159" s="55"/>
      <c r="R159" s="89"/>
    </row>
    <row r="160" spans="1:18" s="61" customFormat="1" x14ac:dyDescent="0.2">
      <c r="A160" s="34" t="s">
        <v>390</v>
      </c>
      <c r="B160" s="37" t="s">
        <v>516</v>
      </c>
      <c r="C160" s="38" t="s">
        <v>328</v>
      </c>
      <c r="D160" s="37"/>
      <c r="E160" s="38" t="s">
        <v>178</v>
      </c>
      <c r="F160" s="38" t="s">
        <v>393</v>
      </c>
      <c r="G160" s="49">
        <v>24</v>
      </c>
      <c r="H160" s="49">
        <v>1</v>
      </c>
      <c r="I160" s="59">
        <f t="shared" si="21"/>
        <v>24</v>
      </c>
      <c r="J160" s="62">
        <v>6818.66</v>
      </c>
      <c r="K160" s="50"/>
      <c r="L160" s="50">
        <v>8464</v>
      </c>
      <c r="M160" s="53">
        <f t="shared" si="22"/>
        <v>11244.26</v>
      </c>
      <c r="N160" s="54">
        <f t="shared" si="18"/>
        <v>19708.259999999998</v>
      </c>
      <c r="O160" s="54">
        <f t="shared" si="23"/>
        <v>12889.6</v>
      </c>
      <c r="P160" s="53"/>
      <c r="Q160" s="55"/>
      <c r="R160" s="89"/>
    </row>
    <row r="161" spans="1:18" s="61" customFormat="1" x14ac:dyDescent="0.2">
      <c r="A161" s="34" t="s">
        <v>390</v>
      </c>
      <c r="B161" s="37" t="s">
        <v>799</v>
      </c>
      <c r="C161" s="38" t="s">
        <v>800</v>
      </c>
      <c r="D161" s="37"/>
      <c r="E161" s="38" t="s">
        <v>178</v>
      </c>
      <c r="F161" s="38" t="s">
        <v>393</v>
      </c>
      <c r="G161" s="49">
        <v>25</v>
      </c>
      <c r="H161" s="49">
        <v>1</v>
      </c>
      <c r="I161" s="59">
        <f t="shared" si="21"/>
        <v>25</v>
      </c>
      <c r="J161" s="62">
        <v>0</v>
      </c>
      <c r="K161" s="50"/>
      <c r="L161" s="50">
        <v>8464</v>
      </c>
      <c r="M161" s="53">
        <f t="shared" si="22"/>
        <v>11244.26</v>
      </c>
      <c r="N161" s="54">
        <f t="shared" si="18"/>
        <v>19708.259999999998</v>
      </c>
      <c r="O161" s="54">
        <f t="shared" si="23"/>
        <v>19708.259999999998</v>
      </c>
      <c r="P161" s="53"/>
      <c r="Q161" s="55"/>
      <c r="R161" s="89"/>
    </row>
    <row r="162" spans="1:18" s="61" customFormat="1" x14ac:dyDescent="0.2">
      <c r="A162" s="34" t="s">
        <v>390</v>
      </c>
      <c r="B162" s="37" t="s">
        <v>538</v>
      </c>
      <c r="C162" s="38" t="s">
        <v>539</v>
      </c>
      <c r="D162" s="37"/>
      <c r="E162" s="38" t="s">
        <v>178</v>
      </c>
      <c r="F162" s="38" t="s">
        <v>393</v>
      </c>
      <c r="G162" s="49">
        <v>142</v>
      </c>
      <c r="H162" s="49">
        <v>6</v>
      </c>
      <c r="I162" s="59">
        <f t="shared" si="21"/>
        <v>23.666666666666668</v>
      </c>
      <c r="J162" s="62">
        <v>26325.67</v>
      </c>
      <c r="K162" s="50"/>
      <c r="L162" s="50">
        <v>8464</v>
      </c>
      <c r="M162" s="53">
        <f t="shared" si="22"/>
        <v>67465.56</v>
      </c>
      <c r="N162" s="54">
        <f t="shared" si="18"/>
        <v>75929.56</v>
      </c>
      <c r="O162" s="54">
        <f t="shared" si="23"/>
        <v>49603.89</v>
      </c>
      <c r="P162" s="53"/>
      <c r="Q162" s="55"/>
      <c r="R162" s="90"/>
    </row>
    <row r="163" spans="1:18" s="61" customFormat="1" x14ac:dyDescent="0.2">
      <c r="A163" s="34" t="s">
        <v>545</v>
      </c>
      <c r="B163" s="37" t="s">
        <v>546</v>
      </c>
      <c r="C163" s="38" t="s">
        <v>33</v>
      </c>
      <c r="D163" s="37" t="s">
        <v>547</v>
      </c>
      <c r="E163" s="38" t="s">
        <v>5</v>
      </c>
      <c r="F163" s="38" t="s">
        <v>322</v>
      </c>
      <c r="G163" s="49">
        <v>56</v>
      </c>
      <c r="H163" s="49">
        <v>3</v>
      </c>
      <c r="I163" s="59">
        <f t="shared" si="21"/>
        <v>18.666666666666668</v>
      </c>
      <c r="J163" s="62">
        <v>14621.46</v>
      </c>
      <c r="K163" s="50"/>
      <c r="L163" s="50">
        <v>8464</v>
      </c>
      <c r="M163" s="53">
        <f t="shared" si="22"/>
        <v>33732.78</v>
      </c>
      <c r="N163" s="54">
        <f t="shared" si="18"/>
        <v>42196.78</v>
      </c>
      <c r="O163" s="54">
        <f t="shared" si="23"/>
        <v>27575.32</v>
      </c>
      <c r="P163" s="53">
        <f t="shared" si="19"/>
        <v>1103.01</v>
      </c>
      <c r="Q163" s="55">
        <v>2</v>
      </c>
      <c r="R163" s="56">
        <f t="shared" si="20"/>
        <v>26470.31</v>
      </c>
    </row>
    <row r="164" spans="1:18" s="61" customFormat="1" x14ac:dyDescent="0.2">
      <c r="A164" s="34" t="s">
        <v>548</v>
      </c>
      <c r="B164" s="37" t="s">
        <v>549</v>
      </c>
      <c r="C164" s="38" t="s">
        <v>550</v>
      </c>
      <c r="D164" s="37" t="s">
        <v>551</v>
      </c>
      <c r="E164" s="38" t="s">
        <v>5</v>
      </c>
      <c r="F164" s="38" t="s">
        <v>260</v>
      </c>
      <c r="G164" s="49">
        <v>55</v>
      </c>
      <c r="H164" s="49">
        <v>3</v>
      </c>
      <c r="I164" s="59">
        <f t="shared" si="21"/>
        <v>18.333333333333332</v>
      </c>
      <c r="J164" s="62">
        <v>14621.46</v>
      </c>
      <c r="K164" s="50"/>
      <c r="L164" s="50">
        <v>8464</v>
      </c>
      <c r="M164" s="53">
        <f t="shared" si="22"/>
        <v>33732.78</v>
      </c>
      <c r="N164" s="54">
        <f t="shared" si="18"/>
        <v>42196.78</v>
      </c>
      <c r="O164" s="54">
        <f t="shared" si="23"/>
        <v>27575.32</v>
      </c>
      <c r="P164" s="53">
        <f t="shared" si="19"/>
        <v>1103.01</v>
      </c>
      <c r="Q164" s="55">
        <v>2</v>
      </c>
      <c r="R164" s="56">
        <f t="shared" si="20"/>
        <v>26470.31</v>
      </c>
    </row>
    <row r="165" spans="1:18" s="61" customFormat="1" x14ac:dyDescent="0.2">
      <c r="A165" s="34" t="s">
        <v>552</v>
      </c>
      <c r="B165" s="37" t="s">
        <v>553</v>
      </c>
      <c r="C165" s="38" t="s">
        <v>306</v>
      </c>
      <c r="D165" s="37"/>
      <c r="E165" s="38" t="s">
        <v>5</v>
      </c>
      <c r="F165" s="38" t="s">
        <v>554</v>
      </c>
      <c r="G165" s="49">
        <v>86</v>
      </c>
      <c r="H165" s="49">
        <v>4</v>
      </c>
      <c r="I165" s="59">
        <f t="shared" si="21"/>
        <v>21.5</v>
      </c>
      <c r="J165" s="62">
        <v>18522.86</v>
      </c>
      <c r="K165" s="50"/>
      <c r="L165" s="50">
        <v>8464</v>
      </c>
      <c r="M165" s="53">
        <f t="shared" si="22"/>
        <v>44977.04</v>
      </c>
      <c r="N165" s="54">
        <f t="shared" si="18"/>
        <v>53441.04</v>
      </c>
      <c r="O165" s="54">
        <f t="shared" si="23"/>
        <v>34918.18</v>
      </c>
      <c r="P165" s="53">
        <f t="shared" si="19"/>
        <v>1396.73</v>
      </c>
      <c r="Q165" s="55">
        <v>2</v>
      </c>
      <c r="R165" s="56">
        <f t="shared" si="20"/>
        <v>33519.449999999997</v>
      </c>
    </row>
    <row r="166" spans="1:18" s="61" customFormat="1" x14ac:dyDescent="0.2">
      <c r="A166" s="34" t="s">
        <v>555</v>
      </c>
      <c r="B166" s="37" t="s">
        <v>556</v>
      </c>
      <c r="C166" s="38" t="s">
        <v>132</v>
      </c>
      <c r="D166" s="37"/>
      <c r="E166" s="38" t="s">
        <v>5</v>
      </c>
      <c r="F166" s="38" t="s">
        <v>557</v>
      </c>
      <c r="G166" s="49">
        <v>80</v>
      </c>
      <c r="H166" s="49">
        <v>4</v>
      </c>
      <c r="I166" s="59">
        <f t="shared" si="21"/>
        <v>20</v>
      </c>
      <c r="J166" s="62">
        <v>18522.86</v>
      </c>
      <c r="K166" s="50"/>
      <c r="L166" s="50">
        <v>8464</v>
      </c>
      <c r="M166" s="53">
        <f t="shared" si="22"/>
        <v>44977.04</v>
      </c>
      <c r="N166" s="54">
        <f t="shared" si="18"/>
        <v>53441.04</v>
      </c>
      <c r="O166" s="54">
        <f t="shared" si="23"/>
        <v>34918.18</v>
      </c>
      <c r="P166" s="53">
        <f t="shared" si="19"/>
        <v>1396.73</v>
      </c>
      <c r="Q166" s="55">
        <v>2</v>
      </c>
      <c r="R166" s="56">
        <f t="shared" si="20"/>
        <v>33519.449999999997</v>
      </c>
    </row>
    <row r="167" spans="1:18" s="61" customFormat="1" x14ac:dyDescent="0.2">
      <c r="A167" s="34" t="s">
        <v>558</v>
      </c>
      <c r="B167" s="37" t="s">
        <v>559</v>
      </c>
      <c r="C167" s="38" t="s">
        <v>10</v>
      </c>
      <c r="D167" s="37" t="s">
        <v>560</v>
      </c>
      <c r="E167" s="38" t="s">
        <v>5</v>
      </c>
      <c r="F167" s="38" t="s">
        <v>112</v>
      </c>
      <c r="G167" s="49">
        <v>59</v>
      </c>
      <c r="H167" s="49">
        <v>3</v>
      </c>
      <c r="I167" s="59">
        <f t="shared" si="21"/>
        <v>19.666666666666668</v>
      </c>
      <c r="J167" s="62">
        <v>14621.46</v>
      </c>
      <c r="K167" s="50"/>
      <c r="L167" s="50">
        <v>8464</v>
      </c>
      <c r="M167" s="53">
        <f t="shared" si="22"/>
        <v>33732.78</v>
      </c>
      <c r="N167" s="54">
        <f t="shared" si="18"/>
        <v>42196.78</v>
      </c>
      <c r="O167" s="54">
        <f t="shared" si="23"/>
        <v>27575.32</v>
      </c>
      <c r="P167" s="53">
        <f t="shared" si="19"/>
        <v>1103.01</v>
      </c>
      <c r="Q167" s="55">
        <v>2</v>
      </c>
      <c r="R167" s="56">
        <f t="shared" si="20"/>
        <v>26470.31</v>
      </c>
    </row>
    <row r="168" spans="1:18" s="61" customFormat="1" x14ac:dyDescent="0.2">
      <c r="A168" s="34" t="s">
        <v>561</v>
      </c>
      <c r="B168" s="37" t="s">
        <v>562</v>
      </c>
      <c r="C168" s="38" t="s">
        <v>10</v>
      </c>
      <c r="D168" s="37" t="s">
        <v>563</v>
      </c>
      <c r="E168" s="38" t="s">
        <v>5</v>
      </c>
      <c r="F168" s="38" t="s">
        <v>564</v>
      </c>
      <c r="G168" s="49">
        <v>33</v>
      </c>
      <c r="H168" s="49">
        <v>2</v>
      </c>
      <c r="I168" s="59">
        <f t="shared" si="21"/>
        <v>16.5</v>
      </c>
      <c r="J168" s="62">
        <v>10720.06</v>
      </c>
      <c r="K168" s="50"/>
      <c r="L168" s="50">
        <v>8464</v>
      </c>
      <c r="M168" s="53">
        <f t="shared" si="22"/>
        <v>22488.52</v>
      </c>
      <c r="N168" s="54">
        <f t="shared" si="18"/>
        <v>30952.52</v>
      </c>
      <c r="O168" s="54">
        <f t="shared" si="23"/>
        <v>20232.46</v>
      </c>
      <c r="P168" s="53">
        <f t="shared" si="19"/>
        <v>809.3</v>
      </c>
      <c r="Q168" s="55">
        <v>2</v>
      </c>
      <c r="R168" s="56">
        <f t="shared" si="20"/>
        <v>19421.16</v>
      </c>
    </row>
    <row r="169" spans="1:18" s="61" customFormat="1" x14ac:dyDescent="0.2">
      <c r="A169" s="34" t="s">
        <v>565</v>
      </c>
      <c r="B169" s="37" t="s">
        <v>566</v>
      </c>
      <c r="C169" s="38" t="s">
        <v>33</v>
      </c>
      <c r="D169" s="37" t="s">
        <v>567</v>
      </c>
      <c r="E169" s="38" t="s">
        <v>5</v>
      </c>
      <c r="F169" s="38" t="s">
        <v>23</v>
      </c>
      <c r="G169" s="49">
        <v>37</v>
      </c>
      <c r="H169" s="49">
        <v>2</v>
      </c>
      <c r="I169" s="59">
        <f t="shared" si="21"/>
        <v>18.5</v>
      </c>
      <c r="J169" s="62">
        <v>6818.66</v>
      </c>
      <c r="K169" s="50"/>
      <c r="L169" s="50">
        <v>8464</v>
      </c>
      <c r="M169" s="53">
        <f t="shared" si="22"/>
        <v>22488.52</v>
      </c>
      <c r="N169" s="54">
        <f t="shared" si="18"/>
        <v>30952.52</v>
      </c>
      <c r="O169" s="54">
        <f t="shared" si="23"/>
        <v>24133.86</v>
      </c>
      <c r="P169" s="53">
        <f t="shared" si="19"/>
        <v>965.35</v>
      </c>
      <c r="Q169" s="55">
        <v>2</v>
      </c>
      <c r="R169" s="56">
        <f t="shared" si="20"/>
        <v>23166.51</v>
      </c>
    </row>
    <row r="170" spans="1:18" s="61" customFormat="1" x14ac:dyDescent="0.2">
      <c r="A170" s="34" t="s">
        <v>568</v>
      </c>
      <c r="B170" s="37" t="s">
        <v>569</v>
      </c>
      <c r="C170" s="38" t="s">
        <v>300</v>
      </c>
      <c r="D170" s="37"/>
      <c r="E170" s="38" t="s">
        <v>150</v>
      </c>
      <c r="F170" s="38" t="s">
        <v>570</v>
      </c>
      <c r="G170" s="49">
        <v>72</v>
      </c>
      <c r="H170" s="49">
        <v>4</v>
      </c>
      <c r="I170" s="59">
        <f t="shared" si="21"/>
        <v>18</v>
      </c>
      <c r="J170" s="62">
        <v>18522.86</v>
      </c>
      <c r="K170" s="50"/>
      <c r="L170" s="50">
        <v>8464</v>
      </c>
      <c r="M170" s="53">
        <f t="shared" si="22"/>
        <v>44977.04</v>
      </c>
      <c r="N170" s="54">
        <f t="shared" si="18"/>
        <v>53441.04</v>
      </c>
      <c r="O170" s="54">
        <f t="shared" si="23"/>
        <v>34918.18</v>
      </c>
      <c r="P170" s="53">
        <f t="shared" si="19"/>
        <v>1396.73</v>
      </c>
      <c r="Q170" s="55">
        <v>2</v>
      </c>
      <c r="R170" s="56">
        <f t="shared" si="20"/>
        <v>33519.449999999997</v>
      </c>
    </row>
    <row r="171" spans="1:18" s="61" customFormat="1" x14ac:dyDescent="0.2">
      <c r="A171" s="34" t="s">
        <v>571</v>
      </c>
      <c r="B171" s="37" t="s">
        <v>572</v>
      </c>
      <c r="C171" s="38" t="s">
        <v>573</v>
      </c>
      <c r="D171" s="37"/>
      <c r="E171" s="38" t="s">
        <v>5</v>
      </c>
      <c r="F171" s="38" t="s">
        <v>15</v>
      </c>
      <c r="G171" s="49">
        <v>41</v>
      </c>
      <c r="H171" s="49">
        <v>2</v>
      </c>
      <c r="I171" s="59">
        <f t="shared" si="21"/>
        <v>20.5</v>
      </c>
      <c r="J171" s="62">
        <v>10720.06</v>
      </c>
      <c r="K171" s="50"/>
      <c r="L171" s="50">
        <v>8464</v>
      </c>
      <c r="M171" s="53">
        <f t="shared" si="22"/>
        <v>22488.52</v>
      </c>
      <c r="N171" s="54">
        <f t="shared" si="18"/>
        <v>30952.52</v>
      </c>
      <c r="O171" s="54">
        <f t="shared" si="23"/>
        <v>20232.46</v>
      </c>
      <c r="P171" s="53">
        <f t="shared" si="19"/>
        <v>809.3</v>
      </c>
      <c r="Q171" s="55">
        <v>2</v>
      </c>
      <c r="R171" s="56">
        <f t="shared" si="20"/>
        <v>19421.16</v>
      </c>
    </row>
    <row r="172" spans="1:18" s="61" customFormat="1" x14ac:dyDescent="0.2">
      <c r="A172" s="34" t="s">
        <v>574</v>
      </c>
      <c r="B172" s="37" t="s">
        <v>575</v>
      </c>
      <c r="C172" s="38" t="s">
        <v>273</v>
      </c>
      <c r="D172" s="37" t="s">
        <v>576</v>
      </c>
      <c r="E172" s="38" t="s">
        <v>5</v>
      </c>
      <c r="F172" s="38" t="s">
        <v>577</v>
      </c>
      <c r="G172" s="49">
        <v>41</v>
      </c>
      <c r="H172" s="49">
        <v>2</v>
      </c>
      <c r="I172" s="59">
        <f t="shared" si="21"/>
        <v>20.5</v>
      </c>
      <c r="J172" s="62">
        <v>10720.06</v>
      </c>
      <c r="K172" s="50"/>
      <c r="L172" s="50">
        <v>8464</v>
      </c>
      <c r="M172" s="53">
        <f t="shared" si="22"/>
        <v>22488.52</v>
      </c>
      <c r="N172" s="54">
        <f t="shared" si="18"/>
        <v>30952.52</v>
      </c>
      <c r="O172" s="54">
        <f t="shared" si="23"/>
        <v>20232.46</v>
      </c>
      <c r="P172" s="53">
        <f t="shared" si="19"/>
        <v>809.3</v>
      </c>
      <c r="Q172" s="55">
        <v>2</v>
      </c>
      <c r="R172" s="56">
        <f t="shared" si="20"/>
        <v>19421.16</v>
      </c>
    </row>
    <row r="173" spans="1:18" s="61" customFormat="1" x14ac:dyDescent="0.2">
      <c r="A173" s="34" t="s">
        <v>578</v>
      </c>
      <c r="B173" s="37" t="s">
        <v>579</v>
      </c>
      <c r="C173" s="38" t="s">
        <v>72</v>
      </c>
      <c r="D173" s="37"/>
      <c r="E173" s="38" t="s">
        <v>5</v>
      </c>
      <c r="F173" s="38" t="s">
        <v>137</v>
      </c>
      <c r="G173" s="49">
        <v>61</v>
      </c>
      <c r="H173" s="49">
        <v>3</v>
      </c>
      <c r="I173" s="59">
        <f t="shared" si="21"/>
        <v>20.333333333333332</v>
      </c>
      <c r="J173" s="62">
        <v>14621.46</v>
      </c>
      <c r="K173" s="50"/>
      <c r="L173" s="50">
        <v>8464</v>
      </c>
      <c r="M173" s="53">
        <f t="shared" si="22"/>
        <v>33732.78</v>
      </c>
      <c r="N173" s="54">
        <f t="shared" si="18"/>
        <v>42196.78</v>
      </c>
      <c r="O173" s="54">
        <f t="shared" si="23"/>
        <v>27575.32</v>
      </c>
      <c r="P173" s="53">
        <f t="shared" si="19"/>
        <v>1103.01</v>
      </c>
      <c r="Q173" s="55">
        <v>2</v>
      </c>
      <c r="R173" s="56">
        <f t="shared" si="20"/>
        <v>26470.31</v>
      </c>
    </row>
    <row r="174" spans="1:18" s="61" customFormat="1" x14ac:dyDescent="0.2">
      <c r="A174" s="34" t="s">
        <v>580</v>
      </c>
      <c r="B174" s="37" t="s">
        <v>581</v>
      </c>
      <c r="C174" s="38" t="s">
        <v>10</v>
      </c>
      <c r="D174" s="37" t="s">
        <v>582</v>
      </c>
      <c r="E174" s="38" t="s">
        <v>5</v>
      </c>
      <c r="F174" s="38" t="s">
        <v>583</v>
      </c>
      <c r="G174" s="49">
        <v>102</v>
      </c>
      <c r="H174" s="49">
        <v>4</v>
      </c>
      <c r="I174" s="59">
        <f t="shared" si="21"/>
        <v>25.5</v>
      </c>
      <c r="J174" s="62">
        <v>18522.86</v>
      </c>
      <c r="K174" s="50"/>
      <c r="L174" s="50">
        <v>8464</v>
      </c>
      <c r="M174" s="53">
        <f t="shared" si="22"/>
        <v>44977.04</v>
      </c>
      <c r="N174" s="54">
        <f t="shared" si="18"/>
        <v>53441.04</v>
      </c>
      <c r="O174" s="54">
        <f t="shared" si="23"/>
        <v>34918.18</v>
      </c>
      <c r="P174" s="53">
        <f t="shared" si="19"/>
        <v>1396.73</v>
      </c>
      <c r="Q174" s="55">
        <v>2</v>
      </c>
      <c r="R174" s="56">
        <f t="shared" si="20"/>
        <v>33519.449999999997</v>
      </c>
    </row>
    <row r="175" spans="1:18" s="61" customFormat="1" x14ac:dyDescent="0.2">
      <c r="A175" s="34" t="s">
        <v>584</v>
      </c>
      <c r="B175" s="37" t="s">
        <v>585</v>
      </c>
      <c r="C175" s="38" t="s">
        <v>586</v>
      </c>
      <c r="D175" s="37"/>
      <c r="E175" s="38" t="s">
        <v>150</v>
      </c>
      <c r="F175" s="38" t="s">
        <v>827</v>
      </c>
      <c r="G175" s="49">
        <v>48</v>
      </c>
      <c r="H175" s="49">
        <v>3</v>
      </c>
      <c r="I175" s="59">
        <f t="shared" si="21"/>
        <v>16</v>
      </c>
      <c r="J175" s="62">
        <v>14621.46</v>
      </c>
      <c r="K175" s="50"/>
      <c r="L175" s="50">
        <v>8464</v>
      </c>
      <c r="M175" s="53">
        <f t="shared" si="22"/>
        <v>33732.78</v>
      </c>
      <c r="N175" s="54">
        <f t="shared" si="18"/>
        <v>42196.78</v>
      </c>
      <c r="O175" s="54">
        <f t="shared" si="23"/>
        <v>27575.32</v>
      </c>
      <c r="P175" s="53">
        <f t="shared" si="19"/>
        <v>1103.01</v>
      </c>
      <c r="Q175" s="55">
        <v>2</v>
      </c>
      <c r="R175" s="56">
        <f t="shared" si="20"/>
        <v>26470.31</v>
      </c>
    </row>
    <row r="176" spans="1:18" s="61" customFormat="1" x14ac:dyDescent="0.2">
      <c r="A176" s="34" t="s">
        <v>169</v>
      </c>
      <c r="B176" s="37" t="s">
        <v>587</v>
      </c>
      <c r="C176" s="38" t="s">
        <v>33</v>
      </c>
      <c r="D176" s="37"/>
      <c r="E176" s="38" t="s">
        <v>168</v>
      </c>
      <c r="F176" s="38" t="s">
        <v>171</v>
      </c>
      <c r="G176" s="49">
        <v>35</v>
      </c>
      <c r="H176" s="49">
        <v>2</v>
      </c>
      <c r="I176" s="59">
        <f t="shared" si="21"/>
        <v>17.5</v>
      </c>
      <c r="J176" s="62">
        <v>10720.06</v>
      </c>
      <c r="K176" s="50"/>
      <c r="L176" s="50">
        <v>8464</v>
      </c>
      <c r="M176" s="53">
        <f t="shared" si="22"/>
        <v>22488.52</v>
      </c>
      <c r="N176" s="54">
        <f t="shared" si="18"/>
        <v>30952.52</v>
      </c>
      <c r="O176" s="54">
        <f t="shared" si="23"/>
        <v>20232.46</v>
      </c>
      <c r="P176" s="53">
        <f t="shared" si="19"/>
        <v>809.3</v>
      </c>
      <c r="Q176" s="55">
        <v>2</v>
      </c>
      <c r="R176" s="56">
        <f t="shared" si="20"/>
        <v>19421.16</v>
      </c>
    </row>
    <row r="177" spans="1:18" s="61" customFormat="1" x14ac:dyDescent="0.2">
      <c r="A177" s="34" t="s">
        <v>588</v>
      </c>
      <c r="B177" s="37" t="s">
        <v>589</v>
      </c>
      <c r="C177" s="38" t="s">
        <v>22</v>
      </c>
      <c r="D177" s="37" t="s">
        <v>590</v>
      </c>
      <c r="E177" s="38" t="s">
        <v>5</v>
      </c>
      <c r="F177" s="38" t="s">
        <v>220</v>
      </c>
      <c r="G177" s="49">
        <v>69</v>
      </c>
      <c r="H177" s="49">
        <v>3</v>
      </c>
      <c r="I177" s="59">
        <f t="shared" si="21"/>
        <v>23</v>
      </c>
      <c r="J177" s="62">
        <v>14621.46</v>
      </c>
      <c r="K177" s="50"/>
      <c r="L177" s="50">
        <v>8464</v>
      </c>
      <c r="M177" s="53">
        <f t="shared" ref="M177:M208" si="24">ROUND($M$5*H177,2)</f>
        <v>33732.78</v>
      </c>
      <c r="N177" s="54">
        <f t="shared" si="18"/>
        <v>42196.78</v>
      </c>
      <c r="O177" s="54">
        <f t="shared" si="23"/>
        <v>27575.32</v>
      </c>
      <c r="P177" s="53">
        <f t="shared" si="19"/>
        <v>1103.01</v>
      </c>
      <c r="Q177" s="55">
        <v>2</v>
      </c>
      <c r="R177" s="56">
        <f t="shared" si="20"/>
        <v>26470.31</v>
      </c>
    </row>
    <row r="178" spans="1:18" s="61" customFormat="1" x14ac:dyDescent="0.2">
      <c r="A178" s="34" t="s">
        <v>456</v>
      </c>
      <c r="B178" s="37" t="s">
        <v>591</v>
      </c>
      <c r="C178" s="38" t="s">
        <v>592</v>
      </c>
      <c r="D178" s="37" t="s">
        <v>593</v>
      </c>
      <c r="E178" s="38" t="s">
        <v>150</v>
      </c>
      <c r="F178" s="38" t="s">
        <v>458</v>
      </c>
      <c r="G178" s="49">
        <v>85</v>
      </c>
      <c r="H178" s="49">
        <v>4</v>
      </c>
      <c r="I178" s="59">
        <f t="shared" si="21"/>
        <v>21.25</v>
      </c>
      <c r="J178" s="62">
        <v>18522.86</v>
      </c>
      <c r="K178" s="50"/>
      <c r="L178" s="50">
        <v>8464</v>
      </c>
      <c r="M178" s="53">
        <f t="shared" si="24"/>
        <v>44977.04</v>
      </c>
      <c r="N178" s="54">
        <f t="shared" si="18"/>
        <v>53441.04</v>
      </c>
      <c r="O178" s="54">
        <f t="shared" si="23"/>
        <v>34918.18</v>
      </c>
      <c r="P178" s="53">
        <f t="shared" si="19"/>
        <v>1396.73</v>
      </c>
      <c r="Q178" s="55">
        <v>2</v>
      </c>
      <c r="R178" s="56">
        <f t="shared" si="20"/>
        <v>33519.449999999997</v>
      </c>
    </row>
    <row r="179" spans="1:18" s="61" customFormat="1" x14ac:dyDescent="0.2">
      <c r="A179" s="34" t="s">
        <v>594</v>
      </c>
      <c r="B179" s="37" t="s">
        <v>595</v>
      </c>
      <c r="C179" s="38" t="s">
        <v>596</v>
      </c>
      <c r="D179" s="37" t="s">
        <v>597</v>
      </c>
      <c r="E179" s="38" t="s">
        <v>5</v>
      </c>
      <c r="F179" s="38" t="s">
        <v>598</v>
      </c>
      <c r="G179" s="49">
        <v>92</v>
      </c>
      <c r="H179" s="49">
        <v>4</v>
      </c>
      <c r="I179" s="59">
        <f t="shared" si="21"/>
        <v>23</v>
      </c>
      <c r="J179" s="62">
        <v>18522.86</v>
      </c>
      <c r="K179" s="50"/>
      <c r="L179" s="50">
        <v>8464</v>
      </c>
      <c r="M179" s="53">
        <f t="shared" si="24"/>
        <v>44977.04</v>
      </c>
      <c r="N179" s="54">
        <f t="shared" si="18"/>
        <v>53441.04</v>
      </c>
      <c r="O179" s="54">
        <f t="shared" si="23"/>
        <v>34918.18</v>
      </c>
      <c r="P179" s="53">
        <f t="shared" si="19"/>
        <v>1396.73</v>
      </c>
      <c r="Q179" s="55">
        <v>2</v>
      </c>
      <c r="R179" s="56">
        <f t="shared" si="20"/>
        <v>33519.449999999997</v>
      </c>
    </row>
    <row r="180" spans="1:18" s="61" customFormat="1" x14ac:dyDescent="0.2">
      <c r="A180" s="34" t="s">
        <v>599</v>
      </c>
      <c r="B180" s="37" t="s">
        <v>600</v>
      </c>
      <c r="C180" s="38" t="s">
        <v>89</v>
      </c>
      <c r="D180" s="37"/>
      <c r="E180" s="38" t="s">
        <v>5</v>
      </c>
      <c r="F180" s="38" t="s">
        <v>15</v>
      </c>
      <c r="G180" s="49">
        <v>112</v>
      </c>
      <c r="H180" s="49">
        <v>5</v>
      </c>
      <c r="I180" s="59">
        <f t="shared" si="21"/>
        <v>22.4</v>
      </c>
      <c r="J180" s="62">
        <v>26325.67</v>
      </c>
      <c r="K180" s="50"/>
      <c r="L180" s="50">
        <v>8464</v>
      </c>
      <c r="M180" s="53">
        <f t="shared" si="24"/>
        <v>56221.3</v>
      </c>
      <c r="N180" s="54">
        <f t="shared" si="18"/>
        <v>64685.3</v>
      </c>
      <c r="O180" s="54">
        <f t="shared" si="23"/>
        <v>38359.629999999997</v>
      </c>
      <c r="P180" s="53">
        <f t="shared" si="19"/>
        <v>1534.39</v>
      </c>
      <c r="Q180" s="55">
        <v>2</v>
      </c>
      <c r="R180" s="56">
        <f t="shared" si="20"/>
        <v>36823.24</v>
      </c>
    </row>
    <row r="181" spans="1:18" s="61" customFormat="1" x14ac:dyDescent="0.2">
      <c r="A181" s="34" t="s">
        <v>601</v>
      </c>
      <c r="B181" s="37" t="s">
        <v>602</v>
      </c>
      <c r="C181" s="38" t="s">
        <v>603</v>
      </c>
      <c r="D181" s="37"/>
      <c r="E181" s="38" t="s">
        <v>789</v>
      </c>
      <c r="F181" s="38" t="s">
        <v>604</v>
      </c>
      <c r="G181" s="49">
        <v>43</v>
      </c>
      <c r="H181" s="49">
        <v>2</v>
      </c>
      <c r="I181" s="59">
        <f t="shared" si="21"/>
        <v>21.5</v>
      </c>
      <c r="J181" s="62">
        <v>10720.06</v>
      </c>
      <c r="K181" s="50"/>
      <c r="L181" s="50">
        <v>8464</v>
      </c>
      <c r="M181" s="53">
        <f t="shared" si="24"/>
        <v>22488.52</v>
      </c>
      <c r="N181" s="54">
        <f t="shared" si="18"/>
        <v>30952.52</v>
      </c>
      <c r="O181" s="54">
        <f t="shared" si="23"/>
        <v>20232.46</v>
      </c>
      <c r="P181" s="53"/>
      <c r="Q181" s="55"/>
      <c r="R181" s="56">
        <f t="shared" si="20"/>
        <v>20232.46</v>
      </c>
    </row>
    <row r="182" spans="1:18" s="61" customFormat="1" x14ac:dyDescent="0.2">
      <c r="A182" s="34" t="s">
        <v>605</v>
      </c>
      <c r="B182" s="37" t="s">
        <v>606</v>
      </c>
      <c r="C182" s="38" t="s">
        <v>415</v>
      </c>
      <c r="D182" s="37"/>
      <c r="E182" s="38" t="s">
        <v>5</v>
      </c>
      <c r="F182" s="38" t="s">
        <v>15</v>
      </c>
      <c r="G182" s="49">
        <v>55</v>
      </c>
      <c r="H182" s="49">
        <v>3</v>
      </c>
      <c r="I182" s="59">
        <f t="shared" si="21"/>
        <v>18.333333333333332</v>
      </c>
      <c r="J182" s="62">
        <v>14621.46</v>
      </c>
      <c r="K182" s="50"/>
      <c r="L182" s="50">
        <v>8464</v>
      </c>
      <c r="M182" s="53">
        <f t="shared" si="24"/>
        <v>33732.78</v>
      </c>
      <c r="N182" s="54">
        <f t="shared" si="18"/>
        <v>42196.78</v>
      </c>
      <c r="O182" s="54">
        <f t="shared" si="23"/>
        <v>27575.32</v>
      </c>
      <c r="P182" s="53">
        <f t="shared" si="19"/>
        <v>1103.01</v>
      </c>
      <c r="Q182" s="55">
        <v>2</v>
      </c>
      <c r="R182" s="56">
        <f t="shared" si="20"/>
        <v>26470.31</v>
      </c>
    </row>
    <row r="183" spans="1:18" s="61" customFormat="1" x14ac:dyDescent="0.2">
      <c r="A183" s="34" t="s">
        <v>607</v>
      </c>
      <c r="B183" s="37" t="s">
        <v>608</v>
      </c>
      <c r="C183" s="38" t="s">
        <v>89</v>
      </c>
      <c r="D183" s="37" t="s">
        <v>609</v>
      </c>
      <c r="E183" s="38" t="s">
        <v>5</v>
      </c>
      <c r="F183" s="38" t="s">
        <v>69</v>
      </c>
      <c r="G183" s="49">
        <v>37</v>
      </c>
      <c r="H183" s="49">
        <v>2</v>
      </c>
      <c r="I183" s="59">
        <f t="shared" si="21"/>
        <v>18.5</v>
      </c>
      <c r="J183" s="62">
        <v>10720.06</v>
      </c>
      <c r="K183" s="50"/>
      <c r="L183" s="50">
        <v>8464</v>
      </c>
      <c r="M183" s="53">
        <f t="shared" si="24"/>
        <v>22488.52</v>
      </c>
      <c r="N183" s="54">
        <f t="shared" si="18"/>
        <v>30952.52</v>
      </c>
      <c r="O183" s="54">
        <f t="shared" si="23"/>
        <v>20232.46</v>
      </c>
      <c r="P183" s="53">
        <f t="shared" si="19"/>
        <v>809.3</v>
      </c>
      <c r="Q183" s="55">
        <v>2</v>
      </c>
      <c r="R183" s="56">
        <f t="shared" si="20"/>
        <v>19421.16</v>
      </c>
    </row>
    <row r="184" spans="1:18" s="61" customFormat="1" x14ac:dyDescent="0.2">
      <c r="A184" s="34" t="s">
        <v>610</v>
      </c>
      <c r="B184" s="37" t="s">
        <v>611</v>
      </c>
      <c r="C184" s="38" t="s">
        <v>243</v>
      </c>
      <c r="D184" s="37"/>
      <c r="E184" s="38" t="s">
        <v>5</v>
      </c>
      <c r="F184" s="38" t="s">
        <v>243</v>
      </c>
      <c r="G184" s="49">
        <v>60</v>
      </c>
      <c r="H184" s="49">
        <v>3</v>
      </c>
      <c r="I184" s="59">
        <f t="shared" si="21"/>
        <v>20</v>
      </c>
      <c r="J184" s="62">
        <v>14621.46</v>
      </c>
      <c r="K184" s="50"/>
      <c r="L184" s="50">
        <v>8464</v>
      </c>
      <c r="M184" s="53">
        <f t="shared" si="24"/>
        <v>33732.78</v>
      </c>
      <c r="N184" s="54">
        <f t="shared" si="18"/>
        <v>42196.78</v>
      </c>
      <c r="O184" s="54">
        <f t="shared" si="23"/>
        <v>27575.32</v>
      </c>
      <c r="P184" s="53">
        <f t="shared" si="19"/>
        <v>1103.01</v>
      </c>
      <c r="Q184" s="55">
        <v>2</v>
      </c>
      <c r="R184" s="56">
        <f t="shared" si="20"/>
        <v>26470.31</v>
      </c>
    </row>
    <row r="185" spans="1:18" s="61" customFormat="1" x14ac:dyDescent="0.2">
      <c r="A185" s="34" t="s">
        <v>612</v>
      </c>
      <c r="B185" s="37" t="s">
        <v>613</v>
      </c>
      <c r="C185" s="38" t="s">
        <v>132</v>
      </c>
      <c r="D185" s="37" t="s">
        <v>614</v>
      </c>
      <c r="E185" s="38" t="s">
        <v>5</v>
      </c>
      <c r="F185" s="38" t="s">
        <v>615</v>
      </c>
      <c r="G185" s="49">
        <v>109</v>
      </c>
      <c r="H185" s="49">
        <v>5</v>
      </c>
      <c r="I185" s="59">
        <f t="shared" si="21"/>
        <v>21.8</v>
      </c>
      <c r="J185" s="62">
        <v>26325.67</v>
      </c>
      <c r="K185" s="50"/>
      <c r="L185" s="50">
        <v>8464</v>
      </c>
      <c r="M185" s="53">
        <f t="shared" si="24"/>
        <v>56221.3</v>
      </c>
      <c r="N185" s="54">
        <f t="shared" si="18"/>
        <v>64685.3</v>
      </c>
      <c r="O185" s="54">
        <f t="shared" si="23"/>
        <v>38359.629999999997</v>
      </c>
      <c r="P185" s="53">
        <f t="shared" si="19"/>
        <v>1534.39</v>
      </c>
      <c r="Q185" s="55">
        <v>2</v>
      </c>
      <c r="R185" s="56">
        <f t="shared" si="20"/>
        <v>36823.24</v>
      </c>
    </row>
    <row r="186" spans="1:18" s="61" customFormat="1" x14ac:dyDescent="0.2">
      <c r="A186" s="34" t="s">
        <v>616</v>
      </c>
      <c r="B186" s="37" t="s">
        <v>617</v>
      </c>
      <c r="C186" s="38" t="s">
        <v>273</v>
      </c>
      <c r="D186" s="37" t="s">
        <v>618</v>
      </c>
      <c r="E186" s="38" t="s">
        <v>5</v>
      </c>
      <c r="F186" s="38" t="s">
        <v>306</v>
      </c>
      <c r="G186" s="49">
        <v>72</v>
      </c>
      <c r="H186" s="49">
        <v>3</v>
      </c>
      <c r="I186" s="59">
        <f t="shared" si="21"/>
        <v>24</v>
      </c>
      <c r="J186" s="62">
        <v>14621.46</v>
      </c>
      <c r="K186" s="50"/>
      <c r="L186" s="50">
        <v>8464</v>
      </c>
      <c r="M186" s="53">
        <f t="shared" si="24"/>
        <v>33732.78</v>
      </c>
      <c r="N186" s="54">
        <f t="shared" si="18"/>
        <v>42196.78</v>
      </c>
      <c r="O186" s="54">
        <f t="shared" si="23"/>
        <v>27575.32</v>
      </c>
      <c r="P186" s="53">
        <f t="shared" si="19"/>
        <v>1103.01</v>
      </c>
      <c r="Q186" s="55">
        <v>2</v>
      </c>
      <c r="R186" s="56">
        <f t="shared" si="20"/>
        <v>26470.31</v>
      </c>
    </row>
    <row r="187" spans="1:18" s="61" customFormat="1" x14ac:dyDescent="0.2">
      <c r="A187" s="34" t="s">
        <v>619</v>
      </c>
      <c r="B187" s="37" t="s">
        <v>620</v>
      </c>
      <c r="C187" s="38" t="s">
        <v>38</v>
      </c>
      <c r="D187" s="37"/>
      <c r="E187" s="38" t="s">
        <v>5</v>
      </c>
      <c r="F187" s="38" t="s">
        <v>260</v>
      </c>
      <c r="G187" s="49">
        <v>112</v>
      </c>
      <c r="H187" s="49">
        <v>5</v>
      </c>
      <c r="I187" s="59">
        <f t="shared" si="21"/>
        <v>22.4</v>
      </c>
      <c r="J187" s="62">
        <v>22424.26</v>
      </c>
      <c r="K187" s="50"/>
      <c r="L187" s="50">
        <v>8464</v>
      </c>
      <c r="M187" s="53">
        <f t="shared" si="24"/>
        <v>56221.3</v>
      </c>
      <c r="N187" s="54">
        <f t="shared" si="18"/>
        <v>64685.3</v>
      </c>
      <c r="O187" s="54">
        <f t="shared" si="23"/>
        <v>42261.04</v>
      </c>
      <c r="P187" s="53">
        <f t="shared" si="19"/>
        <v>1690.44</v>
      </c>
      <c r="Q187" s="55">
        <v>2</v>
      </c>
      <c r="R187" s="56">
        <f t="shared" si="20"/>
        <v>40568.6</v>
      </c>
    </row>
    <row r="188" spans="1:18" s="61" customFormat="1" x14ac:dyDescent="0.2">
      <c r="A188" s="34" t="s">
        <v>621</v>
      </c>
      <c r="B188" s="37" t="s">
        <v>622</v>
      </c>
      <c r="C188" s="38" t="s">
        <v>623</v>
      </c>
      <c r="D188" s="37"/>
      <c r="E188" s="38" t="s">
        <v>5</v>
      </c>
      <c r="F188" s="38" t="s">
        <v>277</v>
      </c>
      <c r="G188" s="49">
        <v>119</v>
      </c>
      <c r="H188" s="49">
        <v>5</v>
      </c>
      <c r="I188" s="59">
        <f t="shared" si="21"/>
        <v>23.8</v>
      </c>
      <c r="J188" s="62">
        <v>18522.86</v>
      </c>
      <c r="K188" s="50"/>
      <c r="L188" s="50">
        <v>8464</v>
      </c>
      <c r="M188" s="53">
        <f t="shared" si="24"/>
        <v>56221.3</v>
      </c>
      <c r="N188" s="54">
        <f t="shared" si="18"/>
        <v>64685.3</v>
      </c>
      <c r="O188" s="54">
        <f t="shared" si="23"/>
        <v>46162.44</v>
      </c>
      <c r="P188" s="53">
        <f t="shared" si="19"/>
        <v>1846.5</v>
      </c>
      <c r="Q188" s="55">
        <v>2</v>
      </c>
      <c r="R188" s="56">
        <f t="shared" si="20"/>
        <v>44313.94</v>
      </c>
    </row>
    <row r="189" spans="1:18" s="61" customFormat="1" x14ac:dyDescent="0.2">
      <c r="A189" s="34" t="s">
        <v>624</v>
      </c>
      <c r="B189" s="37" t="s">
        <v>625</v>
      </c>
      <c r="C189" s="38" t="s">
        <v>626</v>
      </c>
      <c r="D189" s="37"/>
      <c r="E189" s="38" t="s">
        <v>791</v>
      </c>
      <c r="F189" s="38" t="s">
        <v>794</v>
      </c>
      <c r="G189" s="49">
        <v>29</v>
      </c>
      <c r="H189" s="49">
        <v>1</v>
      </c>
      <c r="I189" s="59">
        <f t="shared" si="21"/>
        <v>29</v>
      </c>
      <c r="J189" s="62">
        <v>6818.66</v>
      </c>
      <c r="K189" s="50"/>
      <c r="L189" s="50">
        <v>8464</v>
      </c>
      <c r="M189" s="53">
        <f t="shared" si="24"/>
        <v>11244.26</v>
      </c>
      <c r="N189" s="54">
        <f t="shared" si="18"/>
        <v>19708.259999999998</v>
      </c>
      <c r="O189" s="54">
        <f t="shared" si="23"/>
        <v>12889.6</v>
      </c>
      <c r="P189" s="53"/>
      <c r="Q189" s="55"/>
      <c r="R189" s="56">
        <f t="shared" si="20"/>
        <v>12889.6</v>
      </c>
    </row>
    <row r="190" spans="1:18" s="61" customFormat="1" x14ac:dyDescent="0.2">
      <c r="A190" s="34" t="s">
        <v>627</v>
      </c>
      <c r="B190" s="37" t="s">
        <v>628</v>
      </c>
      <c r="C190" s="38" t="s">
        <v>629</v>
      </c>
      <c r="D190" s="37"/>
      <c r="E190" s="38" t="s">
        <v>44</v>
      </c>
      <c r="F190" s="38" t="s">
        <v>630</v>
      </c>
      <c r="G190" s="49">
        <v>92</v>
      </c>
      <c r="H190" s="49">
        <v>4</v>
      </c>
      <c r="I190" s="59">
        <f t="shared" si="21"/>
        <v>23</v>
      </c>
      <c r="J190" s="62">
        <v>18522.86</v>
      </c>
      <c r="K190" s="50"/>
      <c r="L190" s="50">
        <v>8464</v>
      </c>
      <c r="M190" s="53">
        <f t="shared" si="24"/>
        <v>44977.04</v>
      </c>
      <c r="N190" s="54">
        <f t="shared" si="18"/>
        <v>53441.04</v>
      </c>
      <c r="O190" s="54">
        <f t="shared" si="23"/>
        <v>34918.18</v>
      </c>
      <c r="P190" s="53">
        <f t="shared" si="19"/>
        <v>1396.73</v>
      </c>
      <c r="Q190" s="55">
        <v>2</v>
      </c>
      <c r="R190" s="56">
        <f t="shared" si="20"/>
        <v>33519.449999999997</v>
      </c>
    </row>
    <row r="191" spans="1:18" s="61" customFormat="1" x14ac:dyDescent="0.2">
      <c r="A191" s="34" t="s">
        <v>631</v>
      </c>
      <c r="B191" s="37" t="s">
        <v>632</v>
      </c>
      <c r="C191" s="38" t="s">
        <v>633</v>
      </c>
      <c r="D191" s="37"/>
      <c r="E191" s="38" t="s">
        <v>5</v>
      </c>
      <c r="F191" s="38" t="s">
        <v>69</v>
      </c>
      <c r="G191" s="49">
        <v>55</v>
      </c>
      <c r="H191" s="49">
        <v>3</v>
      </c>
      <c r="I191" s="59">
        <f t="shared" si="21"/>
        <v>18.333333333333332</v>
      </c>
      <c r="J191" s="62">
        <v>14621.46</v>
      </c>
      <c r="K191" s="50"/>
      <c r="L191" s="50">
        <v>8464</v>
      </c>
      <c r="M191" s="53">
        <f t="shared" si="24"/>
        <v>33732.78</v>
      </c>
      <c r="N191" s="54">
        <f t="shared" si="18"/>
        <v>42196.78</v>
      </c>
      <c r="O191" s="54">
        <f t="shared" si="23"/>
        <v>27575.32</v>
      </c>
      <c r="P191" s="53">
        <f t="shared" si="19"/>
        <v>1103.01</v>
      </c>
      <c r="Q191" s="55">
        <v>2</v>
      </c>
      <c r="R191" s="56">
        <f t="shared" si="20"/>
        <v>26470.31</v>
      </c>
    </row>
    <row r="192" spans="1:18" s="61" customFormat="1" x14ac:dyDescent="0.2">
      <c r="A192" s="34" t="s">
        <v>634</v>
      </c>
      <c r="B192" s="37" t="s">
        <v>635</v>
      </c>
      <c r="C192" s="38" t="s">
        <v>10</v>
      </c>
      <c r="D192" s="37" t="s">
        <v>636</v>
      </c>
      <c r="E192" s="38" t="s">
        <v>5</v>
      </c>
      <c r="F192" s="38" t="s">
        <v>637</v>
      </c>
      <c r="G192" s="49">
        <v>12</v>
      </c>
      <c r="H192" s="49">
        <v>1</v>
      </c>
      <c r="I192" s="59"/>
      <c r="J192" s="65">
        <v>6818.66</v>
      </c>
      <c r="K192" s="64"/>
      <c r="L192" s="50">
        <v>8464</v>
      </c>
      <c r="M192" s="53">
        <f t="shared" si="24"/>
        <v>11244.26</v>
      </c>
      <c r="N192" s="54">
        <f t="shared" si="18"/>
        <v>19708.259999999998</v>
      </c>
      <c r="O192" s="54">
        <f t="shared" si="23"/>
        <v>12889.6</v>
      </c>
      <c r="P192" s="53">
        <f t="shared" si="19"/>
        <v>515.58000000000004</v>
      </c>
      <c r="Q192" s="55">
        <v>2</v>
      </c>
      <c r="R192" s="56">
        <f t="shared" si="20"/>
        <v>12372.02</v>
      </c>
    </row>
    <row r="193" spans="1:18" s="61" customFormat="1" x14ac:dyDescent="0.2">
      <c r="A193" s="34" t="s">
        <v>638</v>
      </c>
      <c r="B193" s="37" t="s">
        <v>639</v>
      </c>
      <c r="C193" s="38" t="s">
        <v>640</v>
      </c>
      <c r="D193" s="37"/>
      <c r="E193" s="38" t="s">
        <v>5</v>
      </c>
      <c r="F193" s="38" t="s">
        <v>641</v>
      </c>
      <c r="G193" s="49">
        <v>116</v>
      </c>
      <c r="H193" s="49">
        <v>6</v>
      </c>
      <c r="I193" s="59">
        <f t="shared" si="21"/>
        <v>19.333333333333332</v>
      </c>
      <c r="J193" s="62">
        <v>26325.67</v>
      </c>
      <c r="K193" s="50"/>
      <c r="L193" s="50">
        <v>8464</v>
      </c>
      <c r="M193" s="53">
        <f t="shared" si="24"/>
        <v>67465.56</v>
      </c>
      <c r="N193" s="54">
        <f t="shared" si="18"/>
        <v>75929.56</v>
      </c>
      <c r="O193" s="54">
        <f t="shared" ref="O193:O238" si="25">ROUND(N193-J193,2)</f>
        <v>49603.89</v>
      </c>
      <c r="P193" s="53">
        <f t="shared" si="19"/>
        <v>1984.16</v>
      </c>
      <c r="Q193" s="55">
        <v>2</v>
      </c>
      <c r="R193" s="56">
        <f t="shared" si="20"/>
        <v>47617.73</v>
      </c>
    </row>
    <row r="194" spans="1:18" s="61" customFormat="1" x14ac:dyDescent="0.2">
      <c r="A194" s="34" t="s">
        <v>642</v>
      </c>
      <c r="B194" s="37" t="s">
        <v>643</v>
      </c>
      <c r="C194" s="38" t="s">
        <v>487</v>
      </c>
      <c r="D194" s="37" t="s">
        <v>644</v>
      </c>
      <c r="E194" s="38" t="s">
        <v>5</v>
      </c>
      <c r="F194" s="38" t="s">
        <v>55</v>
      </c>
      <c r="G194" s="49">
        <v>57</v>
      </c>
      <c r="H194" s="49">
        <v>3</v>
      </c>
      <c r="I194" s="59">
        <f t="shared" si="21"/>
        <v>19</v>
      </c>
      <c r="J194" s="62">
        <v>14621.46</v>
      </c>
      <c r="K194" s="50"/>
      <c r="L194" s="50">
        <v>8464</v>
      </c>
      <c r="M194" s="53">
        <f t="shared" si="24"/>
        <v>33732.78</v>
      </c>
      <c r="N194" s="54">
        <f t="shared" si="18"/>
        <v>42196.78</v>
      </c>
      <c r="O194" s="54">
        <f t="shared" si="25"/>
        <v>27575.32</v>
      </c>
      <c r="P194" s="53">
        <f t="shared" si="19"/>
        <v>1103.01</v>
      </c>
      <c r="Q194" s="55">
        <v>2</v>
      </c>
      <c r="R194" s="56">
        <f t="shared" si="20"/>
        <v>26470.31</v>
      </c>
    </row>
    <row r="195" spans="1:18" s="61" customFormat="1" x14ac:dyDescent="0.2">
      <c r="A195" s="34" t="s">
        <v>645</v>
      </c>
      <c r="B195" s="37" t="s">
        <v>646</v>
      </c>
      <c r="C195" s="38" t="s">
        <v>73</v>
      </c>
      <c r="D195" s="37"/>
      <c r="E195" s="38" t="s">
        <v>5</v>
      </c>
      <c r="F195" s="38" t="s">
        <v>73</v>
      </c>
      <c r="G195" s="49">
        <v>76</v>
      </c>
      <c r="H195" s="49">
        <v>4</v>
      </c>
      <c r="I195" s="59">
        <f t="shared" si="21"/>
        <v>19</v>
      </c>
      <c r="J195" s="62">
        <v>18522.86</v>
      </c>
      <c r="K195" s="50"/>
      <c r="L195" s="50">
        <v>8464</v>
      </c>
      <c r="M195" s="53">
        <f t="shared" si="24"/>
        <v>44977.04</v>
      </c>
      <c r="N195" s="54">
        <f t="shared" si="18"/>
        <v>53441.04</v>
      </c>
      <c r="O195" s="54">
        <f t="shared" si="25"/>
        <v>34918.18</v>
      </c>
      <c r="P195" s="53">
        <f t="shared" si="19"/>
        <v>1396.73</v>
      </c>
      <c r="Q195" s="55">
        <v>2</v>
      </c>
      <c r="R195" s="56">
        <f t="shared" si="20"/>
        <v>33519.449999999997</v>
      </c>
    </row>
    <row r="196" spans="1:18" s="61" customFormat="1" x14ac:dyDescent="0.2">
      <c r="A196" s="34" t="s">
        <v>647</v>
      </c>
      <c r="B196" s="37" t="s">
        <v>648</v>
      </c>
      <c r="C196" s="38" t="s">
        <v>819</v>
      </c>
      <c r="D196" s="37" t="s">
        <v>649</v>
      </c>
      <c r="E196" s="38" t="s">
        <v>5</v>
      </c>
      <c r="F196" s="38" t="s">
        <v>55</v>
      </c>
      <c r="G196" s="49">
        <v>40</v>
      </c>
      <c r="H196" s="49">
        <v>2</v>
      </c>
      <c r="I196" s="59">
        <f t="shared" si="21"/>
        <v>20</v>
      </c>
      <c r="J196" s="62">
        <v>10720.06</v>
      </c>
      <c r="K196" s="50"/>
      <c r="L196" s="50">
        <v>8464</v>
      </c>
      <c r="M196" s="53">
        <f t="shared" si="24"/>
        <v>22488.52</v>
      </c>
      <c r="N196" s="54">
        <f t="shared" si="18"/>
        <v>30952.52</v>
      </c>
      <c r="O196" s="54">
        <f t="shared" si="25"/>
        <v>20232.46</v>
      </c>
      <c r="P196" s="53">
        <f t="shared" si="19"/>
        <v>809.3</v>
      </c>
      <c r="Q196" s="55">
        <v>2</v>
      </c>
      <c r="R196" s="56">
        <f t="shared" si="20"/>
        <v>19421.16</v>
      </c>
    </row>
    <row r="197" spans="1:18" s="61" customFormat="1" x14ac:dyDescent="0.2">
      <c r="A197" s="34" t="s">
        <v>650</v>
      </c>
      <c r="B197" s="37" t="s">
        <v>651</v>
      </c>
      <c r="C197" s="38" t="s">
        <v>652</v>
      </c>
      <c r="D197" s="37"/>
      <c r="E197" s="38" t="s">
        <v>5</v>
      </c>
      <c r="F197" s="38" t="s">
        <v>126</v>
      </c>
      <c r="G197" s="49">
        <v>89</v>
      </c>
      <c r="H197" s="49">
        <v>4</v>
      </c>
      <c r="I197" s="59">
        <f t="shared" si="21"/>
        <v>22.25</v>
      </c>
      <c r="J197" s="62">
        <v>18522.86</v>
      </c>
      <c r="K197" s="50"/>
      <c r="L197" s="50">
        <v>8464</v>
      </c>
      <c r="M197" s="53">
        <f t="shared" si="24"/>
        <v>44977.04</v>
      </c>
      <c r="N197" s="54">
        <f t="shared" si="18"/>
        <v>53441.04</v>
      </c>
      <c r="O197" s="54">
        <f t="shared" si="25"/>
        <v>34918.18</v>
      </c>
      <c r="P197" s="53">
        <f t="shared" si="19"/>
        <v>1396.73</v>
      </c>
      <c r="Q197" s="55">
        <v>2</v>
      </c>
      <c r="R197" s="56">
        <f t="shared" si="20"/>
        <v>33519.449999999997</v>
      </c>
    </row>
    <row r="198" spans="1:18" s="61" customFormat="1" x14ac:dyDescent="0.2">
      <c r="A198" s="34" t="s">
        <v>653</v>
      </c>
      <c r="B198" s="37" t="s">
        <v>654</v>
      </c>
      <c r="C198" s="38" t="s">
        <v>77</v>
      </c>
      <c r="D198" s="37" t="s">
        <v>655</v>
      </c>
      <c r="E198" s="38" t="s">
        <v>5</v>
      </c>
      <c r="F198" s="38" t="s">
        <v>656</v>
      </c>
      <c r="G198" s="49">
        <v>153</v>
      </c>
      <c r="H198" s="49">
        <v>8</v>
      </c>
      <c r="I198" s="59">
        <f t="shared" si="21"/>
        <v>19.125</v>
      </c>
      <c r="J198" s="62">
        <v>30227.07</v>
      </c>
      <c r="K198" s="50"/>
      <c r="L198" s="50">
        <v>8464</v>
      </c>
      <c r="M198" s="53">
        <f t="shared" si="24"/>
        <v>89954.08</v>
      </c>
      <c r="N198" s="54">
        <f t="shared" ref="N198:N238" si="26">ROUND(L198+M198,2)</f>
        <v>98418.08</v>
      </c>
      <c r="O198" s="54">
        <f t="shared" si="25"/>
        <v>68191.009999999995</v>
      </c>
      <c r="P198" s="53">
        <f t="shared" ref="P198:P238" si="27">ROUND(O198*4%,2)</f>
        <v>2727.64</v>
      </c>
      <c r="Q198" s="55">
        <v>2</v>
      </c>
      <c r="R198" s="56">
        <f t="shared" ref="R198:R238" si="28">ROUND(O198-P198-Q198,2)</f>
        <v>65461.37</v>
      </c>
    </row>
    <row r="199" spans="1:18" s="61" customFormat="1" x14ac:dyDescent="0.2">
      <c r="A199" s="34" t="s">
        <v>657</v>
      </c>
      <c r="B199" s="37" t="s">
        <v>658</v>
      </c>
      <c r="C199" s="38" t="s">
        <v>38</v>
      </c>
      <c r="D199" s="37"/>
      <c r="E199" s="38" t="s">
        <v>5</v>
      </c>
      <c r="F199" s="38" t="s">
        <v>73</v>
      </c>
      <c r="G199" s="49">
        <v>98</v>
      </c>
      <c r="H199" s="49">
        <v>5</v>
      </c>
      <c r="I199" s="59">
        <f t="shared" ref="I199:I238" si="29">G199/H199</f>
        <v>19.600000000000001</v>
      </c>
      <c r="J199" s="62">
        <v>18522.86</v>
      </c>
      <c r="K199" s="50"/>
      <c r="L199" s="50">
        <v>8464</v>
      </c>
      <c r="M199" s="53">
        <f t="shared" si="24"/>
        <v>56221.3</v>
      </c>
      <c r="N199" s="54">
        <f t="shared" si="26"/>
        <v>64685.3</v>
      </c>
      <c r="O199" s="54">
        <f t="shared" si="25"/>
        <v>46162.44</v>
      </c>
      <c r="P199" s="53">
        <f t="shared" si="27"/>
        <v>1846.5</v>
      </c>
      <c r="Q199" s="55">
        <v>2</v>
      </c>
      <c r="R199" s="56">
        <f t="shared" si="28"/>
        <v>44313.94</v>
      </c>
    </row>
    <row r="200" spans="1:18" s="61" customFormat="1" x14ac:dyDescent="0.2">
      <c r="A200" s="34" t="s">
        <v>659</v>
      </c>
      <c r="B200" s="37" t="s">
        <v>660</v>
      </c>
      <c r="C200" s="38" t="s">
        <v>486</v>
      </c>
      <c r="D200" s="37" t="s">
        <v>661</v>
      </c>
      <c r="E200" s="38" t="s">
        <v>5</v>
      </c>
      <c r="F200" s="38" t="s">
        <v>77</v>
      </c>
      <c r="G200" s="49">
        <v>91</v>
      </c>
      <c r="H200" s="49">
        <v>4</v>
      </c>
      <c r="I200" s="59">
        <f t="shared" si="29"/>
        <v>22.75</v>
      </c>
      <c r="J200" s="62">
        <v>14621.46</v>
      </c>
      <c r="K200" s="50"/>
      <c r="L200" s="50">
        <v>8464</v>
      </c>
      <c r="M200" s="53">
        <f t="shared" si="24"/>
        <v>44977.04</v>
      </c>
      <c r="N200" s="54">
        <f t="shared" si="26"/>
        <v>53441.04</v>
      </c>
      <c r="O200" s="54">
        <f t="shared" si="25"/>
        <v>38819.58</v>
      </c>
      <c r="P200" s="53">
        <f t="shared" si="27"/>
        <v>1552.78</v>
      </c>
      <c r="Q200" s="55">
        <v>2</v>
      </c>
      <c r="R200" s="56">
        <f t="shared" si="28"/>
        <v>37264.800000000003</v>
      </c>
    </row>
    <row r="201" spans="1:18" s="61" customFormat="1" x14ac:dyDescent="0.2">
      <c r="A201" s="34" t="s">
        <v>662</v>
      </c>
      <c r="B201" s="37" t="s">
        <v>663</v>
      </c>
      <c r="C201" s="38" t="s">
        <v>664</v>
      </c>
      <c r="D201" s="37" t="s">
        <v>665</v>
      </c>
      <c r="E201" s="38" t="s">
        <v>5</v>
      </c>
      <c r="F201" s="38" t="s">
        <v>666</v>
      </c>
      <c r="G201" s="49">
        <v>179</v>
      </c>
      <c r="H201" s="49">
        <v>8</v>
      </c>
      <c r="I201" s="59">
        <f t="shared" si="29"/>
        <v>22.375</v>
      </c>
      <c r="J201" s="62">
        <v>34128.47</v>
      </c>
      <c r="K201" s="50"/>
      <c r="L201" s="50">
        <v>8464</v>
      </c>
      <c r="M201" s="53">
        <f t="shared" si="24"/>
        <v>89954.08</v>
      </c>
      <c r="N201" s="54">
        <f t="shared" si="26"/>
        <v>98418.08</v>
      </c>
      <c r="O201" s="54">
        <f t="shared" si="25"/>
        <v>64289.61</v>
      </c>
      <c r="P201" s="53">
        <f t="shared" si="27"/>
        <v>2571.58</v>
      </c>
      <c r="Q201" s="55">
        <v>2</v>
      </c>
      <c r="R201" s="56">
        <f t="shared" si="28"/>
        <v>61716.03</v>
      </c>
    </row>
    <row r="202" spans="1:18" s="61" customFormat="1" x14ac:dyDescent="0.2">
      <c r="A202" s="34" t="s">
        <v>371</v>
      </c>
      <c r="B202" s="37" t="s">
        <v>667</v>
      </c>
      <c r="C202" s="38" t="s">
        <v>10</v>
      </c>
      <c r="D202" s="37" t="s">
        <v>668</v>
      </c>
      <c r="E202" s="38" t="s">
        <v>44</v>
      </c>
      <c r="F202" s="38" t="s">
        <v>669</v>
      </c>
      <c r="G202" s="49">
        <v>21</v>
      </c>
      <c r="H202" s="49">
        <v>1</v>
      </c>
      <c r="I202" s="59">
        <f t="shared" si="29"/>
        <v>21</v>
      </c>
      <c r="J202" s="62">
        <v>10720.06</v>
      </c>
      <c r="K202" s="50"/>
      <c r="L202" s="50">
        <v>8464</v>
      </c>
      <c r="M202" s="53">
        <f t="shared" si="24"/>
        <v>11244.26</v>
      </c>
      <c r="N202" s="54">
        <f t="shared" si="26"/>
        <v>19708.259999999998</v>
      </c>
      <c r="O202" s="54">
        <f t="shared" si="25"/>
        <v>8988.2000000000007</v>
      </c>
      <c r="P202" s="53">
        <f t="shared" si="27"/>
        <v>359.53</v>
      </c>
      <c r="Q202" s="55">
        <v>2</v>
      </c>
      <c r="R202" s="56">
        <f t="shared" si="28"/>
        <v>8626.67</v>
      </c>
    </row>
    <row r="203" spans="1:18" s="61" customFormat="1" x14ac:dyDescent="0.2">
      <c r="A203" s="34" t="s">
        <v>670</v>
      </c>
      <c r="B203" s="37" t="s">
        <v>671</v>
      </c>
      <c r="C203" s="38" t="s">
        <v>672</v>
      </c>
      <c r="D203" s="37"/>
      <c r="E203" s="38" t="s">
        <v>178</v>
      </c>
      <c r="F203" s="38" t="s">
        <v>673</v>
      </c>
      <c r="G203" s="49">
        <v>43</v>
      </c>
      <c r="H203" s="49">
        <v>2</v>
      </c>
      <c r="I203" s="59">
        <f t="shared" si="29"/>
        <v>21.5</v>
      </c>
      <c r="J203" s="62">
        <v>10720.06</v>
      </c>
      <c r="K203" s="50"/>
      <c r="L203" s="50">
        <v>8464</v>
      </c>
      <c r="M203" s="53">
        <f t="shared" si="24"/>
        <v>22488.52</v>
      </c>
      <c r="N203" s="54">
        <f t="shared" si="26"/>
        <v>30952.52</v>
      </c>
      <c r="O203" s="54">
        <f t="shared" si="25"/>
        <v>20232.46</v>
      </c>
      <c r="P203" s="53"/>
      <c r="Q203" s="55"/>
      <c r="R203" s="56">
        <f t="shared" si="28"/>
        <v>20232.46</v>
      </c>
    </row>
    <row r="204" spans="1:18" s="61" customFormat="1" x14ac:dyDescent="0.2">
      <c r="A204" s="34" t="s">
        <v>674</v>
      </c>
      <c r="B204" s="37" t="s">
        <v>675</v>
      </c>
      <c r="C204" s="38" t="s">
        <v>676</v>
      </c>
      <c r="D204" s="37"/>
      <c r="E204" s="38" t="s">
        <v>5</v>
      </c>
      <c r="F204" s="38" t="s">
        <v>15</v>
      </c>
      <c r="G204" s="49">
        <v>64</v>
      </c>
      <c r="H204" s="49">
        <v>3</v>
      </c>
      <c r="I204" s="59">
        <f t="shared" si="29"/>
        <v>21.333333333333332</v>
      </c>
      <c r="J204" s="62">
        <v>14621.46</v>
      </c>
      <c r="K204" s="50"/>
      <c r="L204" s="50">
        <v>8464</v>
      </c>
      <c r="M204" s="53">
        <f t="shared" si="24"/>
        <v>33732.78</v>
      </c>
      <c r="N204" s="54">
        <f t="shared" si="26"/>
        <v>42196.78</v>
      </c>
      <c r="O204" s="54">
        <f t="shared" si="25"/>
        <v>27575.32</v>
      </c>
      <c r="P204" s="53">
        <f t="shared" si="27"/>
        <v>1103.01</v>
      </c>
      <c r="Q204" s="55">
        <v>2</v>
      </c>
      <c r="R204" s="56">
        <f t="shared" si="28"/>
        <v>26470.31</v>
      </c>
    </row>
    <row r="205" spans="1:18" s="61" customFormat="1" x14ac:dyDescent="0.2">
      <c r="A205" s="34" t="s">
        <v>677</v>
      </c>
      <c r="B205" s="37" t="s">
        <v>678</v>
      </c>
      <c r="C205" s="38" t="s">
        <v>22</v>
      </c>
      <c r="D205" s="37" t="s">
        <v>679</v>
      </c>
      <c r="E205" s="38" t="s">
        <v>5</v>
      </c>
      <c r="F205" s="38" t="s">
        <v>7</v>
      </c>
      <c r="G205" s="49">
        <v>57</v>
      </c>
      <c r="H205" s="49">
        <v>3</v>
      </c>
      <c r="I205" s="59">
        <f t="shared" si="29"/>
        <v>19</v>
      </c>
      <c r="J205" s="62">
        <v>14621.46</v>
      </c>
      <c r="K205" s="50"/>
      <c r="L205" s="50">
        <v>8464</v>
      </c>
      <c r="M205" s="53">
        <f t="shared" si="24"/>
        <v>33732.78</v>
      </c>
      <c r="N205" s="54">
        <f t="shared" si="26"/>
        <v>42196.78</v>
      </c>
      <c r="O205" s="54">
        <f t="shared" si="25"/>
        <v>27575.32</v>
      </c>
      <c r="P205" s="53">
        <f t="shared" si="27"/>
        <v>1103.01</v>
      </c>
      <c r="Q205" s="55">
        <v>2</v>
      </c>
      <c r="R205" s="56">
        <f t="shared" si="28"/>
        <v>26470.31</v>
      </c>
    </row>
    <row r="206" spans="1:18" s="61" customFormat="1" x14ac:dyDescent="0.2">
      <c r="A206" s="34" t="s">
        <v>680</v>
      </c>
      <c r="B206" s="37" t="s">
        <v>681</v>
      </c>
      <c r="C206" s="38" t="s">
        <v>487</v>
      </c>
      <c r="D206" s="37"/>
      <c r="E206" s="38" t="s">
        <v>5</v>
      </c>
      <c r="F206" s="38" t="s">
        <v>682</v>
      </c>
      <c r="G206" s="49">
        <v>72</v>
      </c>
      <c r="H206" s="49">
        <v>3</v>
      </c>
      <c r="I206" s="59">
        <f t="shared" si="29"/>
        <v>24</v>
      </c>
      <c r="J206" s="62">
        <v>18522.86</v>
      </c>
      <c r="K206" s="50"/>
      <c r="L206" s="50">
        <v>8464</v>
      </c>
      <c r="M206" s="53">
        <f t="shared" si="24"/>
        <v>33732.78</v>
      </c>
      <c r="N206" s="54">
        <f t="shared" si="26"/>
        <v>42196.78</v>
      </c>
      <c r="O206" s="54">
        <f t="shared" si="25"/>
        <v>23673.919999999998</v>
      </c>
      <c r="P206" s="53">
        <f t="shared" si="27"/>
        <v>946.96</v>
      </c>
      <c r="Q206" s="55">
        <v>2</v>
      </c>
      <c r="R206" s="56">
        <f t="shared" si="28"/>
        <v>22724.959999999999</v>
      </c>
    </row>
    <row r="207" spans="1:18" s="61" customFormat="1" x14ac:dyDescent="0.2">
      <c r="A207" s="34" t="s">
        <v>683</v>
      </c>
      <c r="B207" s="37" t="s">
        <v>684</v>
      </c>
      <c r="C207" s="38" t="s">
        <v>685</v>
      </c>
      <c r="D207" s="37" t="s">
        <v>686</v>
      </c>
      <c r="E207" s="38" t="s">
        <v>11</v>
      </c>
      <c r="F207" s="38" t="s">
        <v>826</v>
      </c>
      <c r="G207" s="49">
        <v>64</v>
      </c>
      <c r="H207" s="49">
        <v>3</v>
      </c>
      <c r="I207" s="59">
        <f t="shared" si="29"/>
        <v>21.333333333333332</v>
      </c>
      <c r="J207" s="62">
        <v>14621.46</v>
      </c>
      <c r="K207" s="50"/>
      <c r="L207" s="50">
        <v>8464</v>
      </c>
      <c r="M207" s="53">
        <f t="shared" si="24"/>
        <v>33732.78</v>
      </c>
      <c r="N207" s="54">
        <f t="shared" si="26"/>
        <v>42196.78</v>
      </c>
      <c r="O207" s="54">
        <f t="shared" si="25"/>
        <v>27575.32</v>
      </c>
      <c r="P207" s="53">
        <f t="shared" si="27"/>
        <v>1103.01</v>
      </c>
      <c r="Q207" s="55">
        <v>2</v>
      </c>
      <c r="R207" s="56">
        <f t="shared" si="28"/>
        <v>26470.31</v>
      </c>
    </row>
    <row r="208" spans="1:18" s="61" customFormat="1" x14ac:dyDescent="0.2">
      <c r="A208" s="34" t="s">
        <v>687</v>
      </c>
      <c r="B208" s="37" t="s">
        <v>688</v>
      </c>
      <c r="C208" s="38" t="s">
        <v>10</v>
      </c>
      <c r="D208" s="37"/>
      <c r="E208" s="38" t="s">
        <v>5</v>
      </c>
      <c r="F208" s="38" t="s">
        <v>23</v>
      </c>
      <c r="G208" s="49">
        <v>49</v>
      </c>
      <c r="H208" s="49">
        <v>2</v>
      </c>
      <c r="I208" s="59">
        <f t="shared" si="29"/>
        <v>24.5</v>
      </c>
      <c r="J208" s="62">
        <v>14621.46</v>
      </c>
      <c r="K208" s="50"/>
      <c r="L208" s="50">
        <v>8464</v>
      </c>
      <c r="M208" s="53">
        <f t="shared" si="24"/>
        <v>22488.52</v>
      </c>
      <c r="N208" s="54">
        <f t="shared" si="26"/>
        <v>30952.52</v>
      </c>
      <c r="O208" s="54">
        <f t="shared" si="25"/>
        <v>16331.06</v>
      </c>
      <c r="P208" s="53">
        <f t="shared" si="27"/>
        <v>653.24</v>
      </c>
      <c r="Q208" s="55">
        <v>2</v>
      </c>
      <c r="R208" s="56">
        <f t="shared" si="28"/>
        <v>15675.82</v>
      </c>
    </row>
    <row r="209" spans="1:18" s="61" customFormat="1" x14ac:dyDescent="0.2">
      <c r="A209" s="34" t="s">
        <v>689</v>
      </c>
      <c r="B209" s="37" t="s">
        <v>690</v>
      </c>
      <c r="C209" s="38" t="s">
        <v>38</v>
      </c>
      <c r="D209" s="37"/>
      <c r="E209" s="38" t="s">
        <v>5</v>
      </c>
      <c r="F209" s="38" t="s">
        <v>58</v>
      </c>
      <c r="G209" s="49">
        <v>80</v>
      </c>
      <c r="H209" s="49">
        <v>4</v>
      </c>
      <c r="I209" s="59">
        <f t="shared" si="29"/>
        <v>20</v>
      </c>
      <c r="J209" s="62">
        <v>18522.86</v>
      </c>
      <c r="K209" s="50"/>
      <c r="L209" s="50">
        <v>8464</v>
      </c>
      <c r="M209" s="53">
        <f t="shared" ref="M209:M238" si="30">ROUND($M$5*H209,2)</f>
        <v>44977.04</v>
      </c>
      <c r="N209" s="54">
        <f t="shared" si="26"/>
        <v>53441.04</v>
      </c>
      <c r="O209" s="54">
        <f t="shared" si="25"/>
        <v>34918.18</v>
      </c>
      <c r="P209" s="53">
        <f t="shared" si="27"/>
        <v>1396.73</v>
      </c>
      <c r="Q209" s="55">
        <v>2</v>
      </c>
      <c r="R209" s="56">
        <f t="shared" si="28"/>
        <v>33519.449999999997</v>
      </c>
    </row>
    <row r="210" spans="1:18" s="61" customFormat="1" x14ac:dyDescent="0.2">
      <c r="A210" s="34" t="s">
        <v>691</v>
      </c>
      <c r="B210" s="37" t="s">
        <v>692</v>
      </c>
      <c r="C210" s="38" t="s">
        <v>487</v>
      </c>
      <c r="D210" s="37" t="s">
        <v>693</v>
      </c>
      <c r="E210" s="38" t="s">
        <v>5</v>
      </c>
      <c r="F210" s="38" t="s">
        <v>284</v>
      </c>
      <c r="G210" s="49">
        <v>84</v>
      </c>
      <c r="H210" s="49">
        <v>4</v>
      </c>
      <c r="I210" s="59">
        <f t="shared" si="29"/>
        <v>21</v>
      </c>
      <c r="J210" s="62">
        <v>18522.86</v>
      </c>
      <c r="K210" s="50"/>
      <c r="L210" s="50">
        <v>8464</v>
      </c>
      <c r="M210" s="53">
        <f t="shared" si="30"/>
        <v>44977.04</v>
      </c>
      <c r="N210" s="54">
        <f t="shared" si="26"/>
        <v>53441.04</v>
      </c>
      <c r="O210" s="54">
        <f t="shared" si="25"/>
        <v>34918.18</v>
      </c>
      <c r="P210" s="53">
        <f t="shared" si="27"/>
        <v>1396.73</v>
      </c>
      <c r="Q210" s="55">
        <v>2</v>
      </c>
      <c r="R210" s="56">
        <f t="shared" si="28"/>
        <v>33519.449999999997</v>
      </c>
    </row>
    <row r="211" spans="1:18" s="61" customFormat="1" x14ac:dyDescent="0.2">
      <c r="A211" s="34" t="s">
        <v>694</v>
      </c>
      <c r="B211" s="37" t="s">
        <v>695</v>
      </c>
      <c r="C211" s="38" t="s">
        <v>696</v>
      </c>
      <c r="D211" s="37"/>
      <c r="E211" s="38" t="s">
        <v>5</v>
      </c>
      <c r="F211" s="38" t="s">
        <v>306</v>
      </c>
      <c r="G211" s="49">
        <v>84</v>
      </c>
      <c r="H211" s="49">
        <v>4</v>
      </c>
      <c r="I211" s="59">
        <f t="shared" si="29"/>
        <v>21</v>
      </c>
      <c r="J211" s="62">
        <v>18522.86</v>
      </c>
      <c r="K211" s="50"/>
      <c r="L211" s="50">
        <v>8464</v>
      </c>
      <c r="M211" s="53">
        <f t="shared" si="30"/>
        <v>44977.04</v>
      </c>
      <c r="N211" s="54">
        <f t="shared" si="26"/>
        <v>53441.04</v>
      </c>
      <c r="O211" s="54">
        <f t="shared" si="25"/>
        <v>34918.18</v>
      </c>
      <c r="P211" s="53">
        <f t="shared" si="27"/>
        <v>1396.73</v>
      </c>
      <c r="Q211" s="55">
        <v>2</v>
      </c>
      <c r="R211" s="56">
        <f t="shared" si="28"/>
        <v>33519.449999999997</v>
      </c>
    </row>
    <row r="212" spans="1:18" s="61" customFormat="1" x14ac:dyDescent="0.2">
      <c r="A212" s="34" t="s">
        <v>374</v>
      </c>
      <c r="B212" s="37" t="s">
        <v>697</v>
      </c>
      <c r="C212" s="38" t="s">
        <v>698</v>
      </c>
      <c r="D212" s="37" t="s">
        <v>699</v>
      </c>
      <c r="E212" s="38" t="s">
        <v>44</v>
      </c>
      <c r="F212" s="38" t="s">
        <v>376</v>
      </c>
      <c r="G212" s="49">
        <v>24</v>
      </c>
      <c r="H212" s="49">
        <v>1</v>
      </c>
      <c r="I212" s="59">
        <f t="shared" si="29"/>
        <v>24</v>
      </c>
      <c r="J212" s="62">
        <v>6818.66</v>
      </c>
      <c r="K212" s="50"/>
      <c r="L212" s="50">
        <v>8464</v>
      </c>
      <c r="M212" s="53">
        <f t="shared" si="30"/>
        <v>11244.26</v>
      </c>
      <c r="N212" s="54">
        <f t="shared" si="26"/>
        <v>19708.259999999998</v>
      </c>
      <c r="O212" s="54">
        <f t="shared" si="25"/>
        <v>12889.6</v>
      </c>
      <c r="P212" s="53">
        <f t="shared" si="27"/>
        <v>515.58000000000004</v>
      </c>
      <c r="Q212" s="55">
        <v>2</v>
      </c>
      <c r="R212" s="56">
        <f t="shared" si="28"/>
        <v>12372.02</v>
      </c>
    </row>
    <row r="213" spans="1:18" s="61" customFormat="1" x14ac:dyDescent="0.2">
      <c r="A213" s="34" t="s">
        <v>700</v>
      </c>
      <c r="B213" s="37" t="s">
        <v>701</v>
      </c>
      <c r="C213" s="38" t="s">
        <v>702</v>
      </c>
      <c r="D213" s="37"/>
      <c r="E213" s="38" t="s">
        <v>5</v>
      </c>
      <c r="F213" s="38" t="s">
        <v>301</v>
      </c>
      <c r="G213" s="49">
        <v>157</v>
      </c>
      <c r="H213" s="49">
        <v>7</v>
      </c>
      <c r="I213" s="59">
        <f t="shared" si="29"/>
        <v>22.428571428571427</v>
      </c>
      <c r="J213" s="62">
        <v>34128.47</v>
      </c>
      <c r="K213" s="50"/>
      <c r="L213" s="50">
        <v>8464</v>
      </c>
      <c r="M213" s="53">
        <f t="shared" si="30"/>
        <v>78709.820000000007</v>
      </c>
      <c r="N213" s="54">
        <f t="shared" si="26"/>
        <v>87173.82</v>
      </c>
      <c r="O213" s="54">
        <f t="shared" si="25"/>
        <v>53045.35</v>
      </c>
      <c r="P213" s="53">
        <f t="shared" si="27"/>
        <v>2121.81</v>
      </c>
      <c r="Q213" s="55">
        <v>2</v>
      </c>
      <c r="R213" s="56">
        <f t="shared" si="28"/>
        <v>50921.54</v>
      </c>
    </row>
    <row r="214" spans="1:18" s="61" customFormat="1" x14ac:dyDescent="0.2">
      <c r="A214" s="34" t="s">
        <v>703</v>
      </c>
      <c r="B214" s="37" t="s">
        <v>704</v>
      </c>
      <c r="C214" s="38" t="s">
        <v>10</v>
      </c>
      <c r="D214" s="37" t="s">
        <v>705</v>
      </c>
      <c r="E214" s="38" t="s">
        <v>5</v>
      </c>
      <c r="F214" s="38" t="s">
        <v>706</v>
      </c>
      <c r="G214" s="49">
        <v>42</v>
      </c>
      <c r="H214" s="49">
        <v>2</v>
      </c>
      <c r="I214" s="59">
        <f t="shared" si="29"/>
        <v>21</v>
      </c>
      <c r="J214" s="62">
        <v>10720.06</v>
      </c>
      <c r="K214" s="50"/>
      <c r="L214" s="50">
        <v>8464</v>
      </c>
      <c r="M214" s="53">
        <f t="shared" si="30"/>
        <v>22488.52</v>
      </c>
      <c r="N214" s="54">
        <f t="shared" si="26"/>
        <v>30952.52</v>
      </c>
      <c r="O214" s="54">
        <f t="shared" si="25"/>
        <v>20232.46</v>
      </c>
      <c r="P214" s="53">
        <f t="shared" si="27"/>
        <v>809.3</v>
      </c>
      <c r="Q214" s="55">
        <v>2</v>
      </c>
      <c r="R214" s="56">
        <f t="shared" si="28"/>
        <v>19421.16</v>
      </c>
    </row>
    <row r="215" spans="1:18" s="61" customFormat="1" x14ac:dyDescent="0.2">
      <c r="A215" s="34" t="s">
        <v>707</v>
      </c>
      <c r="B215" s="37" t="s">
        <v>708</v>
      </c>
      <c r="C215" s="38" t="s">
        <v>709</v>
      </c>
      <c r="D215" s="37" t="s">
        <v>710</v>
      </c>
      <c r="E215" s="38" t="s">
        <v>5</v>
      </c>
      <c r="F215" s="38" t="s">
        <v>277</v>
      </c>
      <c r="G215" s="49">
        <v>66</v>
      </c>
      <c r="H215" s="49">
        <v>3</v>
      </c>
      <c r="I215" s="59">
        <f t="shared" si="29"/>
        <v>22</v>
      </c>
      <c r="J215" s="62">
        <v>14621.46</v>
      </c>
      <c r="K215" s="50"/>
      <c r="L215" s="50">
        <v>8464</v>
      </c>
      <c r="M215" s="53">
        <f t="shared" si="30"/>
        <v>33732.78</v>
      </c>
      <c r="N215" s="54">
        <f t="shared" si="26"/>
        <v>42196.78</v>
      </c>
      <c r="O215" s="54">
        <f t="shared" si="25"/>
        <v>27575.32</v>
      </c>
      <c r="P215" s="53">
        <f t="shared" si="27"/>
        <v>1103.01</v>
      </c>
      <c r="Q215" s="55">
        <v>2</v>
      </c>
      <c r="R215" s="56">
        <f t="shared" si="28"/>
        <v>26470.31</v>
      </c>
    </row>
    <row r="216" spans="1:18" s="61" customFormat="1" x14ac:dyDescent="0.2">
      <c r="A216" s="34" t="s">
        <v>711</v>
      </c>
      <c r="B216" s="37" t="s">
        <v>712</v>
      </c>
      <c r="C216" s="38" t="s">
        <v>713</v>
      </c>
      <c r="D216" s="37" t="s">
        <v>714</v>
      </c>
      <c r="E216" s="38" t="s">
        <v>5</v>
      </c>
      <c r="F216" s="38" t="s">
        <v>715</v>
      </c>
      <c r="G216" s="49">
        <v>42</v>
      </c>
      <c r="H216" s="49">
        <v>2</v>
      </c>
      <c r="I216" s="59">
        <f t="shared" si="29"/>
        <v>21</v>
      </c>
      <c r="J216" s="62">
        <v>10720.06</v>
      </c>
      <c r="K216" s="50"/>
      <c r="L216" s="50">
        <v>8464</v>
      </c>
      <c r="M216" s="53">
        <f t="shared" si="30"/>
        <v>22488.52</v>
      </c>
      <c r="N216" s="54">
        <f t="shared" si="26"/>
        <v>30952.52</v>
      </c>
      <c r="O216" s="54">
        <f t="shared" si="25"/>
        <v>20232.46</v>
      </c>
      <c r="P216" s="53">
        <f t="shared" si="27"/>
        <v>809.3</v>
      </c>
      <c r="Q216" s="55">
        <v>2</v>
      </c>
      <c r="R216" s="56">
        <f t="shared" si="28"/>
        <v>19421.16</v>
      </c>
    </row>
    <row r="217" spans="1:18" s="61" customFormat="1" x14ac:dyDescent="0.2">
      <c r="A217" s="34" t="s">
        <v>716</v>
      </c>
      <c r="B217" s="37" t="s">
        <v>717</v>
      </c>
      <c r="C217" s="38" t="s">
        <v>18</v>
      </c>
      <c r="D217" s="37"/>
      <c r="E217" s="38" t="s">
        <v>5</v>
      </c>
      <c r="F217" s="38" t="s">
        <v>126</v>
      </c>
      <c r="G217" s="49">
        <v>81</v>
      </c>
      <c r="H217" s="49">
        <v>4</v>
      </c>
      <c r="I217" s="59">
        <f t="shared" si="29"/>
        <v>20.25</v>
      </c>
      <c r="J217" s="62">
        <v>14621.46</v>
      </c>
      <c r="K217" s="50"/>
      <c r="L217" s="50">
        <v>8464</v>
      </c>
      <c r="M217" s="53">
        <f t="shared" si="30"/>
        <v>44977.04</v>
      </c>
      <c r="N217" s="54">
        <f t="shared" si="26"/>
        <v>53441.04</v>
      </c>
      <c r="O217" s="54">
        <f t="shared" si="25"/>
        <v>38819.58</v>
      </c>
      <c r="P217" s="53">
        <f t="shared" si="27"/>
        <v>1552.78</v>
      </c>
      <c r="Q217" s="55">
        <v>2</v>
      </c>
      <c r="R217" s="56">
        <f t="shared" si="28"/>
        <v>37264.800000000003</v>
      </c>
    </row>
    <row r="218" spans="1:18" s="61" customFormat="1" x14ac:dyDescent="0.2">
      <c r="A218" s="34" t="s">
        <v>718</v>
      </c>
      <c r="B218" s="37" t="s">
        <v>719</v>
      </c>
      <c r="C218" s="38" t="s">
        <v>7</v>
      </c>
      <c r="D218" s="37"/>
      <c r="E218" s="38" t="s">
        <v>5</v>
      </c>
      <c r="F218" s="38" t="s">
        <v>58</v>
      </c>
      <c r="G218" s="49">
        <v>59</v>
      </c>
      <c r="H218" s="49">
        <v>3</v>
      </c>
      <c r="I218" s="59">
        <f t="shared" si="29"/>
        <v>19.666666666666668</v>
      </c>
      <c r="J218" s="62">
        <v>14621.46</v>
      </c>
      <c r="K218" s="50"/>
      <c r="L218" s="50">
        <v>8464</v>
      </c>
      <c r="M218" s="53">
        <f t="shared" si="30"/>
        <v>33732.78</v>
      </c>
      <c r="N218" s="54">
        <f t="shared" si="26"/>
        <v>42196.78</v>
      </c>
      <c r="O218" s="54">
        <f t="shared" si="25"/>
        <v>27575.32</v>
      </c>
      <c r="P218" s="53">
        <f t="shared" si="27"/>
        <v>1103.01</v>
      </c>
      <c r="Q218" s="55">
        <v>2</v>
      </c>
      <c r="R218" s="56">
        <f t="shared" si="28"/>
        <v>26470.31</v>
      </c>
    </row>
    <row r="219" spans="1:18" s="61" customFormat="1" x14ac:dyDescent="0.2">
      <c r="A219" s="34" t="s">
        <v>718</v>
      </c>
      <c r="B219" s="37" t="s">
        <v>720</v>
      </c>
      <c r="C219" s="38" t="s">
        <v>491</v>
      </c>
      <c r="D219" s="37" t="s">
        <v>216</v>
      </c>
      <c r="E219" s="38" t="s">
        <v>5</v>
      </c>
      <c r="F219" s="38" t="s">
        <v>58</v>
      </c>
      <c r="G219" s="49">
        <v>29</v>
      </c>
      <c r="H219" s="49">
        <v>1</v>
      </c>
      <c r="I219" s="59">
        <f t="shared" si="29"/>
        <v>29</v>
      </c>
      <c r="J219" s="62">
        <v>10720.06</v>
      </c>
      <c r="K219" s="50"/>
      <c r="L219" s="50">
        <v>8464</v>
      </c>
      <c r="M219" s="53">
        <f t="shared" si="30"/>
        <v>11244.26</v>
      </c>
      <c r="N219" s="54">
        <f t="shared" si="26"/>
        <v>19708.259999999998</v>
      </c>
      <c r="O219" s="54">
        <f t="shared" si="25"/>
        <v>8988.2000000000007</v>
      </c>
      <c r="P219" s="53">
        <f t="shared" si="27"/>
        <v>359.53</v>
      </c>
      <c r="Q219" s="55">
        <v>2</v>
      </c>
      <c r="R219" s="56">
        <f t="shared" si="28"/>
        <v>8626.67</v>
      </c>
    </row>
    <row r="220" spans="1:18" s="61" customFormat="1" x14ac:dyDescent="0.2">
      <c r="A220" s="34" t="s">
        <v>721</v>
      </c>
      <c r="B220" s="37" t="s">
        <v>722</v>
      </c>
      <c r="C220" s="38" t="s">
        <v>723</v>
      </c>
      <c r="D220" s="37"/>
      <c r="E220" s="38" t="s">
        <v>5</v>
      </c>
      <c r="F220" s="38" t="s">
        <v>126</v>
      </c>
      <c r="G220" s="66">
        <v>90</v>
      </c>
      <c r="H220" s="66">
        <v>4</v>
      </c>
      <c r="I220" s="59">
        <f t="shared" si="29"/>
        <v>22.5</v>
      </c>
      <c r="J220" s="62">
        <v>14621.46</v>
      </c>
      <c r="K220" s="50"/>
      <c r="L220" s="50">
        <v>8464</v>
      </c>
      <c r="M220" s="53">
        <f t="shared" si="30"/>
        <v>44977.04</v>
      </c>
      <c r="N220" s="54">
        <f t="shared" si="26"/>
        <v>53441.04</v>
      </c>
      <c r="O220" s="54">
        <f t="shared" si="25"/>
        <v>38819.58</v>
      </c>
      <c r="P220" s="53">
        <f t="shared" si="27"/>
        <v>1552.78</v>
      </c>
      <c r="Q220" s="55">
        <v>2</v>
      </c>
      <c r="R220" s="56">
        <f t="shared" si="28"/>
        <v>37264.800000000003</v>
      </c>
    </row>
    <row r="221" spans="1:18" s="61" customFormat="1" x14ac:dyDescent="0.2">
      <c r="A221" s="34" t="s">
        <v>724</v>
      </c>
      <c r="B221" s="37" t="s">
        <v>725</v>
      </c>
      <c r="C221" s="38" t="s">
        <v>33</v>
      </c>
      <c r="D221" s="37" t="s">
        <v>726</v>
      </c>
      <c r="E221" s="38" t="s">
        <v>5</v>
      </c>
      <c r="F221" s="38" t="s">
        <v>727</v>
      </c>
      <c r="G221" s="49">
        <v>70</v>
      </c>
      <c r="H221" s="49">
        <v>4</v>
      </c>
      <c r="I221" s="59">
        <f t="shared" si="29"/>
        <v>17.5</v>
      </c>
      <c r="J221" s="62">
        <v>18522.86</v>
      </c>
      <c r="K221" s="50"/>
      <c r="L221" s="50">
        <v>8464</v>
      </c>
      <c r="M221" s="53">
        <f t="shared" si="30"/>
        <v>44977.04</v>
      </c>
      <c r="N221" s="54">
        <f t="shared" si="26"/>
        <v>53441.04</v>
      </c>
      <c r="O221" s="54">
        <f t="shared" si="25"/>
        <v>34918.18</v>
      </c>
      <c r="P221" s="53">
        <f t="shared" si="27"/>
        <v>1396.73</v>
      </c>
      <c r="Q221" s="55">
        <v>2</v>
      </c>
      <c r="R221" s="56">
        <f t="shared" si="28"/>
        <v>33519.449999999997</v>
      </c>
    </row>
    <row r="222" spans="1:18" s="61" customFormat="1" x14ac:dyDescent="0.2">
      <c r="A222" s="34" t="s">
        <v>728</v>
      </c>
      <c r="B222" s="37" t="s">
        <v>729</v>
      </c>
      <c r="C222" s="38" t="s">
        <v>33</v>
      </c>
      <c r="D222" s="37" t="s">
        <v>730</v>
      </c>
      <c r="E222" s="38" t="s">
        <v>5</v>
      </c>
      <c r="F222" s="38" t="s">
        <v>69</v>
      </c>
      <c r="G222" s="49">
        <v>53</v>
      </c>
      <c r="H222" s="49">
        <v>3</v>
      </c>
      <c r="I222" s="59">
        <f t="shared" si="29"/>
        <v>17.666666666666668</v>
      </c>
      <c r="J222" s="62">
        <v>14621.46</v>
      </c>
      <c r="K222" s="50"/>
      <c r="L222" s="50">
        <v>8464</v>
      </c>
      <c r="M222" s="53">
        <f t="shared" si="30"/>
        <v>33732.78</v>
      </c>
      <c r="N222" s="54">
        <f t="shared" si="26"/>
        <v>42196.78</v>
      </c>
      <c r="O222" s="54">
        <f t="shared" si="25"/>
        <v>27575.32</v>
      </c>
      <c r="P222" s="53">
        <f t="shared" si="27"/>
        <v>1103.01</v>
      </c>
      <c r="Q222" s="55">
        <v>2</v>
      </c>
      <c r="R222" s="56">
        <f t="shared" si="28"/>
        <v>26470.31</v>
      </c>
    </row>
    <row r="223" spans="1:18" s="61" customFormat="1" x14ac:dyDescent="0.2">
      <c r="A223" s="34" t="s">
        <v>731</v>
      </c>
      <c r="B223" s="37" t="s">
        <v>732</v>
      </c>
      <c r="C223" s="38" t="s">
        <v>733</v>
      </c>
      <c r="D223" s="37" t="s">
        <v>734</v>
      </c>
      <c r="E223" s="38" t="s">
        <v>5</v>
      </c>
      <c r="F223" s="38" t="s">
        <v>358</v>
      </c>
      <c r="G223" s="49">
        <v>47</v>
      </c>
      <c r="H223" s="49">
        <v>2</v>
      </c>
      <c r="I223" s="59">
        <f t="shared" si="29"/>
        <v>23.5</v>
      </c>
      <c r="J223" s="62">
        <v>10720.06</v>
      </c>
      <c r="K223" s="50"/>
      <c r="L223" s="50">
        <v>8464</v>
      </c>
      <c r="M223" s="53">
        <f t="shared" si="30"/>
        <v>22488.52</v>
      </c>
      <c r="N223" s="54">
        <f t="shared" si="26"/>
        <v>30952.52</v>
      </c>
      <c r="O223" s="54">
        <f t="shared" si="25"/>
        <v>20232.46</v>
      </c>
      <c r="P223" s="53">
        <f t="shared" si="27"/>
        <v>809.3</v>
      </c>
      <c r="Q223" s="55">
        <v>2</v>
      </c>
      <c r="R223" s="56">
        <f t="shared" si="28"/>
        <v>19421.16</v>
      </c>
    </row>
    <row r="224" spans="1:18" s="61" customFormat="1" x14ac:dyDescent="0.2">
      <c r="A224" s="34" t="s">
        <v>735</v>
      </c>
      <c r="B224" s="37" t="s">
        <v>736</v>
      </c>
      <c r="C224" s="38" t="s">
        <v>10</v>
      </c>
      <c r="D224" s="37"/>
      <c r="E224" s="38" t="s">
        <v>5</v>
      </c>
      <c r="F224" s="38" t="s">
        <v>737</v>
      </c>
      <c r="G224" s="49">
        <v>90</v>
      </c>
      <c r="H224" s="49">
        <v>4</v>
      </c>
      <c r="I224" s="59">
        <f t="shared" si="29"/>
        <v>22.5</v>
      </c>
      <c r="J224" s="62">
        <v>18522.86</v>
      </c>
      <c r="K224" s="50"/>
      <c r="L224" s="50">
        <v>8464</v>
      </c>
      <c r="M224" s="53">
        <f t="shared" si="30"/>
        <v>44977.04</v>
      </c>
      <c r="N224" s="54">
        <f t="shared" si="26"/>
        <v>53441.04</v>
      </c>
      <c r="O224" s="54">
        <f t="shared" si="25"/>
        <v>34918.18</v>
      </c>
      <c r="P224" s="53">
        <f t="shared" si="27"/>
        <v>1396.73</v>
      </c>
      <c r="Q224" s="55">
        <v>2</v>
      </c>
      <c r="R224" s="56">
        <f t="shared" si="28"/>
        <v>33519.449999999997</v>
      </c>
    </row>
    <row r="225" spans="1:18" s="61" customFormat="1" x14ac:dyDescent="0.2">
      <c r="A225" s="34" t="s">
        <v>738</v>
      </c>
      <c r="B225" s="37" t="s">
        <v>739</v>
      </c>
      <c r="C225" s="38" t="s">
        <v>132</v>
      </c>
      <c r="D225" s="37" t="s">
        <v>740</v>
      </c>
      <c r="E225" s="38" t="s">
        <v>5</v>
      </c>
      <c r="F225" s="38" t="s">
        <v>741</v>
      </c>
      <c r="G225" s="49">
        <v>64</v>
      </c>
      <c r="H225" s="49">
        <v>3</v>
      </c>
      <c r="I225" s="59">
        <f t="shared" si="29"/>
        <v>21.333333333333332</v>
      </c>
      <c r="J225" s="62">
        <v>14621.46</v>
      </c>
      <c r="K225" s="50"/>
      <c r="L225" s="50">
        <v>8464</v>
      </c>
      <c r="M225" s="53">
        <f t="shared" si="30"/>
        <v>33732.78</v>
      </c>
      <c r="N225" s="54">
        <f t="shared" si="26"/>
        <v>42196.78</v>
      </c>
      <c r="O225" s="54">
        <f t="shared" si="25"/>
        <v>27575.32</v>
      </c>
      <c r="P225" s="53">
        <f t="shared" si="27"/>
        <v>1103.01</v>
      </c>
      <c r="Q225" s="55">
        <v>2</v>
      </c>
      <c r="R225" s="56">
        <f t="shared" si="28"/>
        <v>26470.31</v>
      </c>
    </row>
    <row r="226" spans="1:18" s="61" customFormat="1" x14ac:dyDescent="0.2">
      <c r="A226" s="34" t="s">
        <v>742</v>
      </c>
      <c r="B226" s="37" t="s">
        <v>743</v>
      </c>
      <c r="C226" s="38" t="s">
        <v>465</v>
      </c>
      <c r="D226" s="37" t="s">
        <v>744</v>
      </c>
      <c r="E226" s="38" t="s">
        <v>5</v>
      </c>
      <c r="F226" s="38" t="s">
        <v>58</v>
      </c>
      <c r="G226" s="49">
        <v>140</v>
      </c>
      <c r="H226" s="49">
        <v>6</v>
      </c>
      <c r="I226" s="59">
        <f t="shared" si="29"/>
        <v>23.333333333333332</v>
      </c>
      <c r="J226" s="62">
        <v>26325.67</v>
      </c>
      <c r="K226" s="50"/>
      <c r="L226" s="50">
        <v>8464</v>
      </c>
      <c r="M226" s="53">
        <f t="shared" si="30"/>
        <v>67465.56</v>
      </c>
      <c r="N226" s="54">
        <f t="shared" si="26"/>
        <v>75929.56</v>
      </c>
      <c r="O226" s="54">
        <f t="shared" si="25"/>
        <v>49603.89</v>
      </c>
      <c r="P226" s="53">
        <f t="shared" si="27"/>
        <v>1984.16</v>
      </c>
      <c r="Q226" s="55">
        <v>2</v>
      </c>
      <c r="R226" s="56">
        <f t="shared" si="28"/>
        <v>47617.73</v>
      </c>
    </row>
    <row r="227" spans="1:18" s="61" customFormat="1" x14ac:dyDescent="0.2">
      <c r="A227" s="34" t="s">
        <v>745</v>
      </c>
      <c r="B227" s="37" t="s">
        <v>746</v>
      </c>
      <c r="C227" s="38" t="s">
        <v>10</v>
      </c>
      <c r="D227" s="37" t="s">
        <v>747</v>
      </c>
      <c r="E227" s="38" t="s">
        <v>5</v>
      </c>
      <c r="F227" s="38" t="s">
        <v>748</v>
      </c>
      <c r="G227" s="49">
        <v>92</v>
      </c>
      <c r="H227" s="49">
        <v>4</v>
      </c>
      <c r="I227" s="59">
        <f t="shared" si="29"/>
        <v>23</v>
      </c>
      <c r="J227" s="62">
        <v>18522.86</v>
      </c>
      <c r="K227" s="50"/>
      <c r="L227" s="50">
        <v>8464</v>
      </c>
      <c r="M227" s="53">
        <f t="shared" si="30"/>
        <v>44977.04</v>
      </c>
      <c r="N227" s="54">
        <f t="shared" si="26"/>
        <v>53441.04</v>
      </c>
      <c r="O227" s="54">
        <f t="shared" si="25"/>
        <v>34918.18</v>
      </c>
      <c r="P227" s="53">
        <f t="shared" si="27"/>
        <v>1396.73</v>
      </c>
      <c r="Q227" s="55">
        <v>2</v>
      </c>
      <c r="R227" s="56">
        <f t="shared" si="28"/>
        <v>33519.449999999997</v>
      </c>
    </row>
    <row r="228" spans="1:18" s="61" customFormat="1" x14ac:dyDescent="0.2">
      <c r="A228" s="34" t="s">
        <v>749</v>
      </c>
      <c r="B228" s="37" t="s">
        <v>750</v>
      </c>
      <c r="C228" s="38" t="s">
        <v>77</v>
      </c>
      <c r="D228" s="37" t="s">
        <v>751</v>
      </c>
      <c r="E228" s="38" t="s">
        <v>11</v>
      </c>
      <c r="F228" s="38" t="s">
        <v>820</v>
      </c>
      <c r="G228" s="49">
        <v>47</v>
      </c>
      <c r="H228" s="49">
        <v>2</v>
      </c>
      <c r="I228" s="59">
        <f t="shared" si="29"/>
        <v>23.5</v>
      </c>
      <c r="J228" s="62">
        <v>10720.06</v>
      </c>
      <c r="K228" s="50"/>
      <c r="L228" s="50">
        <v>8464</v>
      </c>
      <c r="M228" s="53">
        <f t="shared" si="30"/>
        <v>22488.52</v>
      </c>
      <c r="N228" s="54">
        <f t="shared" si="26"/>
        <v>30952.52</v>
      </c>
      <c r="O228" s="54">
        <f t="shared" si="25"/>
        <v>20232.46</v>
      </c>
      <c r="P228" s="53">
        <f t="shared" si="27"/>
        <v>809.3</v>
      </c>
      <c r="Q228" s="55">
        <v>2</v>
      </c>
      <c r="R228" s="56">
        <f t="shared" si="28"/>
        <v>19421.16</v>
      </c>
    </row>
    <row r="229" spans="1:18" s="61" customFormat="1" x14ac:dyDescent="0.2">
      <c r="A229" s="34" t="s">
        <v>624</v>
      </c>
      <c r="B229" s="37" t="s">
        <v>752</v>
      </c>
      <c r="C229" s="38" t="s">
        <v>753</v>
      </c>
      <c r="D229" s="37" t="s">
        <v>754</v>
      </c>
      <c r="E229" s="38" t="s">
        <v>791</v>
      </c>
      <c r="F229" s="38" t="s">
        <v>794</v>
      </c>
      <c r="G229" s="49">
        <v>30</v>
      </c>
      <c r="H229" s="49">
        <v>2</v>
      </c>
      <c r="I229" s="59">
        <f t="shared" si="29"/>
        <v>15</v>
      </c>
      <c r="J229" s="62">
        <v>10720.06</v>
      </c>
      <c r="K229" s="50"/>
      <c r="L229" s="50">
        <v>8464</v>
      </c>
      <c r="M229" s="53">
        <f t="shared" si="30"/>
        <v>22488.52</v>
      </c>
      <c r="N229" s="54">
        <f t="shared" si="26"/>
        <v>30952.52</v>
      </c>
      <c r="O229" s="54">
        <f t="shared" si="25"/>
        <v>20232.46</v>
      </c>
      <c r="P229" s="53"/>
      <c r="Q229" s="55"/>
      <c r="R229" s="56">
        <f t="shared" si="28"/>
        <v>20232.46</v>
      </c>
    </row>
    <row r="230" spans="1:18" s="61" customFormat="1" x14ac:dyDescent="0.2">
      <c r="A230" s="34" t="s">
        <v>755</v>
      </c>
      <c r="B230" s="37" t="s">
        <v>756</v>
      </c>
      <c r="C230" s="38" t="s">
        <v>757</v>
      </c>
      <c r="D230" s="37"/>
      <c r="E230" s="38" t="s">
        <v>5</v>
      </c>
      <c r="F230" s="38" t="s">
        <v>758</v>
      </c>
      <c r="G230" s="49">
        <v>85</v>
      </c>
      <c r="H230" s="49">
        <v>4</v>
      </c>
      <c r="I230" s="59">
        <f t="shared" si="29"/>
        <v>21.25</v>
      </c>
      <c r="J230" s="62">
        <v>18522.86</v>
      </c>
      <c r="K230" s="50"/>
      <c r="L230" s="50">
        <v>8464</v>
      </c>
      <c r="M230" s="53">
        <f t="shared" si="30"/>
        <v>44977.04</v>
      </c>
      <c r="N230" s="54">
        <f t="shared" si="26"/>
        <v>53441.04</v>
      </c>
      <c r="O230" s="54">
        <f t="shared" si="25"/>
        <v>34918.18</v>
      </c>
      <c r="P230" s="53">
        <f t="shared" si="27"/>
        <v>1396.73</v>
      </c>
      <c r="Q230" s="55">
        <v>2</v>
      </c>
      <c r="R230" s="56">
        <f t="shared" si="28"/>
        <v>33519.449999999997</v>
      </c>
    </row>
    <row r="231" spans="1:18" s="61" customFormat="1" x14ac:dyDescent="0.2">
      <c r="A231" s="34" t="s">
        <v>759</v>
      </c>
      <c r="B231" s="37" t="s">
        <v>760</v>
      </c>
      <c r="C231" s="38" t="s">
        <v>761</v>
      </c>
      <c r="D231" s="37"/>
      <c r="E231" s="38" t="s">
        <v>5</v>
      </c>
      <c r="F231" s="38" t="s">
        <v>762</v>
      </c>
      <c r="G231" s="49">
        <v>66</v>
      </c>
      <c r="H231" s="49">
        <v>4</v>
      </c>
      <c r="I231" s="59">
        <f t="shared" si="29"/>
        <v>16.5</v>
      </c>
      <c r="J231" s="62">
        <v>18522.86</v>
      </c>
      <c r="K231" s="50"/>
      <c r="L231" s="50">
        <v>8464</v>
      </c>
      <c r="M231" s="53">
        <f t="shared" si="30"/>
        <v>44977.04</v>
      </c>
      <c r="N231" s="54">
        <f t="shared" si="26"/>
        <v>53441.04</v>
      </c>
      <c r="O231" s="54">
        <f t="shared" si="25"/>
        <v>34918.18</v>
      </c>
      <c r="P231" s="53">
        <f t="shared" si="27"/>
        <v>1396.73</v>
      </c>
      <c r="Q231" s="55">
        <v>2</v>
      </c>
      <c r="R231" s="56">
        <f t="shared" si="28"/>
        <v>33519.449999999997</v>
      </c>
    </row>
    <row r="232" spans="1:18" s="61" customFormat="1" x14ac:dyDescent="0.2">
      <c r="A232" s="34" t="s">
        <v>807</v>
      </c>
      <c r="B232" s="37" t="s">
        <v>763</v>
      </c>
      <c r="C232" s="38" t="s">
        <v>10</v>
      </c>
      <c r="D232" s="37" t="s">
        <v>764</v>
      </c>
      <c r="E232" s="38" t="s">
        <v>5</v>
      </c>
      <c r="F232" s="38" t="s">
        <v>55</v>
      </c>
      <c r="G232" s="49">
        <v>53</v>
      </c>
      <c r="H232" s="49">
        <v>2</v>
      </c>
      <c r="I232" s="59">
        <f t="shared" si="29"/>
        <v>26.5</v>
      </c>
      <c r="J232" s="62">
        <v>10720.06</v>
      </c>
      <c r="K232" s="50"/>
      <c r="L232" s="50">
        <v>8464</v>
      </c>
      <c r="M232" s="53">
        <f t="shared" si="30"/>
        <v>22488.52</v>
      </c>
      <c r="N232" s="54">
        <f t="shared" si="26"/>
        <v>30952.52</v>
      </c>
      <c r="O232" s="54">
        <f t="shared" si="25"/>
        <v>20232.46</v>
      </c>
      <c r="P232" s="53">
        <f t="shared" si="27"/>
        <v>809.3</v>
      </c>
      <c r="Q232" s="55">
        <v>2</v>
      </c>
      <c r="R232" s="56">
        <f t="shared" si="28"/>
        <v>19421.16</v>
      </c>
    </row>
    <row r="233" spans="1:18" s="61" customFormat="1" x14ac:dyDescent="0.2">
      <c r="A233" s="34" t="s">
        <v>793</v>
      </c>
      <c r="B233" s="37" t="s">
        <v>765</v>
      </c>
      <c r="C233" s="38" t="s">
        <v>432</v>
      </c>
      <c r="D233" s="37" t="s">
        <v>766</v>
      </c>
      <c r="E233" s="38" t="s">
        <v>5</v>
      </c>
      <c r="F233" s="38" t="s">
        <v>336</v>
      </c>
      <c r="G233" s="49">
        <v>75</v>
      </c>
      <c r="H233" s="49">
        <v>3</v>
      </c>
      <c r="I233" s="59">
        <f t="shared" si="29"/>
        <v>25</v>
      </c>
      <c r="J233" s="62">
        <v>14621.46</v>
      </c>
      <c r="K233" s="50"/>
      <c r="L233" s="50">
        <v>8464</v>
      </c>
      <c r="M233" s="53">
        <f t="shared" si="30"/>
        <v>33732.78</v>
      </c>
      <c r="N233" s="54">
        <f t="shared" si="26"/>
        <v>42196.78</v>
      </c>
      <c r="O233" s="54">
        <f t="shared" si="25"/>
        <v>27575.32</v>
      </c>
      <c r="P233" s="53">
        <f t="shared" si="27"/>
        <v>1103.01</v>
      </c>
      <c r="Q233" s="55">
        <v>2</v>
      </c>
      <c r="R233" s="56">
        <f t="shared" si="28"/>
        <v>26470.31</v>
      </c>
    </row>
    <row r="234" spans="1:18" s="61" customFormat="1" x14ac:dyDescent="0.2">
      <c r="A234" s="34" t="s">
        <v>793</v>
      </c>
      <c r="B234" s="37" t="s">
        <v>767</v>
      </c>
      <c r="C234" s="38" t="s">
        <v>768</v>
      </c>
      <c r="D234" s="37" t="s">
        <v>769</v>
      </c>
      <c r="E234" s="38" t="s">
        <v>5</v>
      </c>
      <c r="F234" s="38" t="s">
        <v>336</v>
      </c>
      <c r="G234" s="49">
        <v>54</v>
      </c>
      <c r="H234" s="49">
        <v>3</v>
      </c>
      <c r="I234" s="59">
        <f t="shared" si="29"/>
        <v>18</v>
      </c>
      <c r="J234" s="62">
        <v>14621.46</v>
      </c>
      <c r="K234" s="50"/>
      <c r="L234" s="50">
        <v>8464</v>
      </c>
      <c r="M234" s="53">
        <f t="shared" si="30"/>
        <v>33732.78</v>
      </c>
      <c r="N234" s="54">
        <f t="shared" si="26"/>
        <v>42196.78</v>
      </c>
      <c r="O234" s="54">
        <f t="shared" si="25"/>
        <v>27575.32</v>
      </c>
      <c r="P234" s="53">
        <f t="shared" si="27"/>
        <v>1103.01</v>
      </c>
      <c r="Q234" s="55">
        <v>2</v>
      </c>
      <c r="R234" s="56">
        <f t="shared" si="28"/>
        <v>26470.31</v>
      </c>
    </row>
    <row r="235" spans="1:18" s="61" customFormat="1" x14ac:dyDescent="0.2">
      <c r="A235" s="34" t="s">
        <v>770</v>
      </c>
      <c r="B235" s="37" t="s">
        <v>771</v>
      </c>
      <c r="C235" s="38" t="s">
        <v>300</v>
      </c>
      <c r="D235" s="37"/>
      <c r="E235" s="38" t="s">
        <v>5</v>
      </c>
      <c r="F235" s="38" t="s">
        <v>123</v>
      </c>
      <c r="G235" s="49">
        <v>51</v>
      </c>
      <c r="H235" s="49">
        <v>3</v>
      </c>
      <c r="I235" s="59">
        <f t="shared" si="29"/>
        <v>17</v>
      </c>
      <c r="J235" s="62">
        <v>14621.46</v>
      </c>
      <c r="K235" s="50"/>
      <c r="L235" s="50">
        <v>8464</v>
      </c>
      <c r="M235" s="53">
        <f t="shared" si="30"/>
        <v>33732.78</v>
      </c>
      <c r="N235" s="54">
        <f t="shared" si="26"/>
        <v>42196.78</v>
      </c>
      <c r="O235" s="54">
        <f t="shared" si="25"/>
        <v>27575.32</v>
      </c>
      <c r="P235" s="53">
        <f t="shared" si="27"/>
        <v>1103.01</v>
      </c>
      <c r="Q235" s="55">
        <v>2</v>
      </c>
      <c r="R235" s="56">
        <f t="shared" si="28"/>
        <v>26470.31</v>
      </c>
    </row>
    <row r="236" spans="1:18" s="61" customFormat="1" x14ac:dyDescent="0.2">
      <c r="A236" s="34" t="s">
        <v>772</v>
      </c>
      <c r="B236" s="37" t="s">
        <v>773</v>
      </c>
      <c r="C236" s="38" t="s">
        <v>15</v>
      </c>
      <c r="D236" s="44" t="s">
        <v>774</v>
      </c>
      <c r="E236" s="43" t="s">
        <v>5</v>
      </c>
      <c r="F236" s="43" t="s">
        <v>15</v>
      </c>
      <c r="G236" s="49">
        <v>61</v>
      </c>
      <c r="H236" s="49">
        <v>3</v>
      </c>
      <c r="I236" s="59">
        <f t="shared" si="29"/>
        <v>20.333333333333332</v>
      </c>
      <c r="J236" s="62">
        <v>14621.46</v>
      </c>
      <c r="K236" s="50"/>
      <c r="L236" s="50">
        <v>8464</v>
      </c>
      <c r="M236" s="53">
        <f t="shared" si="30"/>
        <v>33732.78</v>
      </c>
      <c r="N236" s="54">
        <f t="shared" si="26"/>
        <v>42196.78</v>
      </c>
      <c r="O236" s="54">
        <f t="shared" si="25"/>
        <v>27575.32</v>
      </c>
      <c r="P236" s="53">
        <f t="shared" si="27"/>
        <v>1103.01</v>
      </c>
      <c r="Q236" s="55">
        <v>2</v>
      </c>
      <c r="R236" s="56">
        <f t="shared" si="28"/>
        <v>26470.31</v>
      </c>
    </row>
    <row r="237" spans="1:18" s="61" customFormat="1" x14ac:dyDescent="0.2">
      <c r="A237" s="45" t="s">
        <v>775</v>
      </c>
      <c r="B237" s="43" t="s">
        <v>776</v>
      </c>
      <c r="C237" s="43" t="s">
        <v>777</v>
      </c>
      <c r="D237" s="46"/>
      <c r="E237" s="46" t="s">
        <v>792</v>
      </c>
      <c r="F237" s="46" t="s">
        <v>797</v>
      </c>
      <c r="G237" s="49">
        <v>60</v>
      </c>
      <c r="H237" s="49">
        <v>3</v>
      </c>
      <c r="I237" s="59">
        <f t="shared" si="29"/>
        <v>20</v>
      </c>
      <c r="J237" s="62">
        <v>14621.46</v>
      </c>
      <c r="K237" s="50"/>
      <c r="L237" s="50">
        <v>8464</v>
      </c>
      <c r="M237" s="53">
        <f t="shared" si="30"/>
        <v>33732.78</v>
      </c>
      <c r="N237" s="54">
        <f t="shared" si="26"/>
        <v>42196.78</v>
      </c>
      <c r="O237" s="54">
        <f t="shared" si="25"/>
        <v>27575.32</v>
      </c>
      <c r="P237" s="53">
        <f t="shared" si="27"/>
        <v>1103.01</v>
      </c>
      <c r="Q237" s="55">
        <v>2</v>
      </c>
      <c r="R237" s="56">
        <f t="shared" si="28"/>
        <v>26470.31</v>
      </c>
    </row>
    <row r="238" spans="1:18" s="61" customFormat="1" ht="12" thickBot="1" x14ac:dyDescent="0.25">
      <c r="A238" s="47" t="s">
        <v>778</v>
      </c>
      <c r="B238" s="48" t="s">
        <v>779</v>
      </c>
      <c r="C238" s="42" t="s">
        <v>89</v>
      </c>
      <c r="D238" s="48" t="s">
        <v>780</v>
      </c>
      <c r="E238" s="42" t="s">
        <v>5</v>
      </c>
      <c r="F238" s="42" t="s">
        <v>781</v>
      </c>
      <c r="G238" s="67">
        <v>42</v>
      </c>
      <c r="H238" s="67">
        <v>2</v>
      </c>
      <c r="I238" s="59">
        <f t="shared" si="29"/>
        <v>21</v>
      </c>
      <c r="J238" s="62">
        <v>10720.06</v>
      </c>
      <c r="K238" s="50"/>
      <c r="L238" s="50">
        <v>8464</v>
      </c>
      <c r="M238" s="53">
        <f t="shared" si="30"/>
        <v>22488.52</v>
      </c>
      <c r="N238" s="54">
        <f t="shared" si="26"/>
        <v>30952.52</v>
      </c>
      <c r="O238" s="54">
        <f t="shared" si="25"/>
        <v>20232.46</v>
      </c>
      <c r="P238" s="53">
        <f t="shared" si="27"/>
        <v>809.3</v>
      </c>
      <c r="Q238" s="55">
        <v>2</v>
      </c>
      <c r="R238" s="56">
        <f t="shared" si="28"/>
        <v>19421.16</v>
      </c>
    </row>
    <row r="239" spans="1:18" x14ac:dyDescent="0.2">
      <c r="A239" s="69"/>
      <c r="B239" s="69"/>
      <c r="C239" s="69"/>
      <c r="D239" s="69"/>
      <c r="E239" s="68"/>
      <c r="F239" s="69"/>
    </row>
    <row r="240" spans="1:18" x14ac:dyDescent="0.2">
      <c r="A240" s="69"/>
      <c r="B240" s="69"/>
      <c r="C240" s="69"/>
      <c r="D240" s="69"/>
      <c r="E240" s="68"/>
      <c r="F240" s="69"/>
    </row>
    <row r="241" spans="1:15" x14ac:dyDescent="0.2">
      <c r="A241" s="69"/>
      <c r="B241" s="69"/>
      <c r="C241" s="69"/>
      <c r="D241" s="69"/>
      <c r="E241" s="69"/>
      <c r="F241" s="69"/>
      <c r="N241" s="83" t="s">
        <v>850</v>
      </c>
      <c r="O241" s="83"/>
    </row>
    <row r="242" spans="1:15" x14ac:dyDescent="0.2">
      <c r="A242" s="69"/>
      <c r="B242" s="69"/>
      <c r="C242" s="69"/>
      <c r="D242" s="69"/>
      <c r="E242" s="69"/>
      <c r="F242" s="69"/>
      <c r="N242" s="83" t="s">
        <v>851</v>
      </c>
      <c r="O242" s="83"/>
    </row>
    <row r="243" spans="1:15" x14ac:dyDescent="0.2">
      <c r="A243" s="69"/>
      <c r="B243" s="69"/>
      <c r="C243" s="69"/>
      <c r="D243" s="69"/>
      <c r="E243" s="69"/>
      <c r="F243" s="69"/>
    </row>
    <row r="244" spans="1:15" x14ac:dyDescent="0.2">
      <c r="A244" s="69"/>
      <c r="B244" s="69"/>
      <c r="C244" s="69"/>
      <c r="D244" s="69"/>
      <c r="E244" s="69"/>
      <c r="F244" s="69"/>
    </row>
    <row r="245" spans="1:15" x14ac:dyDescent="0.2">
      <c r="A245" s="69"/>
      <c r="B245" s="69"/>
      <c r="C245" s="69"/>
      <c r="D245" s="69"/>
      <c r="E245" s="69"/>
      <c r="F245" s="69"/>
    </row>
    <row r="246" spans="1:15" x14ac:dyDescent="0.2">
      <c r="A246" s="69"/>
      <c r="B246" s="69"/>
      <c r="C246" s="69"/>
      <c r="D246" s="69"/>
      <c r="E246" s="69"/>
      <c r="F246" s="69"/>
    </row>
    <row r="247" spans="1:15" x14ac:dyDescent="0.2">
      <c r="A247" s="69"/>
      <c r="B247" s="69"/>
      <c r="C247" s="69"/>
      <c r="D247" s="69"/>
      <c r="E247" s="69"/>
      <c r="F247" s="69"/>
    </row>
    <row r="248" spans="1:15" x14ac:dyDescent="0.2">
      <c r="A248" s="69"/>
      <c r="B248" s="69"/>
      <c r="C248" s="69"/>
      <c r="D248" s="69"/>
      <c r="E248" s="69"/>
      <c r="F248" s="69"/>
    </row>
    <row r="249" spans="1:15" x14ac:dyDescent="0.2">
      <c r="A249" s="69"/>
      <c r="B249" s="69"/>
      <c r="C249" s="69"/>
      <c r="D249" s="69"/>
      <c r="E249" s="69"/>
      <c r="F249" s="69"/>
    </row>
    <row r="250" spans="1:15" x14ac:dyDescent="0.2">
      <c r="A250" s="69"/>
      <c r="B250" s="69"/>
      <c r="C250" s="69"/>
      <c r="D250" s="69"/>
      <c r="E250" s="69"/>
      <c r="F250" s="69"/>
    </row>
    <row r="251" spans="1:15" x14ac:dyDescent="0.2">
      <c r="A251" s="69"/>
      <c r="B251" s="69"/>
      <c r="C251" s="69"/>
      <c r="D251" s="69"/>
      <c r="E251" s="69"/>
      <c r="F251" s="69"/>
    </row>
    <row r="252" spans="1:15" x14ac:dyDescent="0.2">
      <c r="A252" s="69"/>
      <c r="B252" s="69"/>
      <c r="C252" s="69"/>
      <c r="D252" s="69"/>
      <c r="E252" s="69"/>
      <c r="F252" s="69"/>
    </row>
    <row r="253" spans="1:15" x14ac:dyDescent="0.2">
      <c r="A253" s="69"/>
      <c r="B253" s="69"/>
      <c r="C253" s="69"/>
      <c r="D253" s="69"/>
      <c r="E253" s="69"/>
      <c r="F253" s="69"/>
    </row>
    <row r="254" spans="1:15" x14ac:dyDescent="0.2">
      <c r="A254" s="69"/>
      <c r="B254" s="69"/>
      <c r="C254" s="69"/>
      <c r="D254" s="69"/>
      <c r="E254" s="69"/>
      <c r="F254" s="69"/>
    </row>
    <row r="255" spans="1:15" x14ac:dyDescent="0.2">
      <c r="A255" s="69"/>
      <c r="B255" s="69"/>
      <c r="C255" s="69"/>
      <c r="D255" s="69"/>
      <c r="E255" s="69"/>
      <c r="F255" s="69"/>
    </row>
    <row r="256" spans="1:15" x14ac:dyDescent="0.2">
      <c r="A256" s="69"/>
      <c r="B256" s="69"/>
      <c r="C256" s="69"/>
      <c r="D256" s="69"/>
      <c r="E256" s="69"/>
      <c r="F256" s="69"/>
    </row>
    <row r="257" spans="1:6" x14ac:dyDescent="0.2">
      <c r="A257" s="69"/>
      <c r="B257" s="69"/>
      <c r="C257" s="69"/>
      <c r="D257" s="69"/>
      <c r="E257" s="69"/>
      <c r="F257" s="69"/>
    </row>
    <row r="258" spans="1:6" x14ac:dyDescent="0.2">
      <c r="A258" s="69"/>
      <c r="B258" s="69"/>
      <c r="C258" s="69"/>
      <c r="D258" s="69"/>
      <c r="E258" s="69"/>
      <c r="F258" s="69"/>
    </row>
    <row r="259" spans="1:6" x14ac:dyDescent="0.2">
      <c r="A259" s="69"/>
      <c r="B259" s="69"/>
      <c r="C259" s="69"/>
      <c r="D259" s="69"/>
      <c r="E259" s="69"/>
      <c r="F259" s="69"/>
    </row>
    <row r="260" spans="1:6" x14ac:dyDescent="0.2">
      <c r="A260" s="69"/>
      <c r="B260" s="69"/>
      <c r="C260" s="69"/>
      <c r="D260" s="69"/>
      <c r="E260" s="69"/>
      <c r="F260" s="69"/>
    </row>
    <row r="261" spans="1:6" x14ac:dyDescent="0.2">
      <c r="A261" s="69"/>
      <c r="B261" s="69"/>
      <c r="C261" s="69"/>
      <c r="D261" s="69"/>
      <c r="E261" s="69"/>
      <c r="F261" s="69"/>
    </row>
    <row r="262" spans="1:6" x14ac:dyDescent="0.2">
      <c r="A262" s="69"/>
      <c r="B262" s="69"/>
      <c r="C262" s="69"/>
      <c r="D262" s="69"/>
      <c r="E262" s="69"/>
      <c r="F262" s="69"/>
    </row>
    <row r="263" spans="1:6" x14ac:dyDescent="0.2">
      <c r="A263" s="69"/>
      <c r="B263" s="69"/>
      <c r="C263" s="69"/>
      <c r="D263" s="69"/>
      <c r="E263" s="69"/>
      <c r="F263" s="69"/>
    </row>
    <row r="264" spans="1:6" x14ac:dyDescent="0.2">
      <c r="A264" s="69"/>
      <c r="B264" s="69"/>
      <c r="C264" s="69"/>
      <c r="D264" s="69"/>
      <c r="E264" s="69"/>
      <c r="F264" s="69"/>
    </row>
    <row r="265" spans="1:6" x14ac:dyDescent="0.2">
      <c r="A265" s="69"/>
      <c r="B265" s="69"/>
      <c r="C265" s="69"/>
      <c r="D265" s="69"/>
      <c r="E265" s="69"/>
      <c r="F265" s="69"/>
    </row>
    <row r="266" spans="1:6" x14ac:dyDescent="0.2">
      <c r="A266" s="69"/>
      <c r="B266" s="69"/>
      <c r="C266" s="69"/>
      <c r="D266" s="69"/>
      <c r="E266" s="69"/>
      <c r="F266" s="69"/>
    </row>
    <row r="267" spans="1:6" x14ac:dyDescent="0.2">
      <c r="A267" s="69"/>
      <c r="B267" s="69"/>
      <c r="C267" s="69"/>
      <c r="D267" s="69"/>
      <c r="E267" s="69"/>
      <c r="F267" s="69"/>
    </row>
    <row r="268" spans="1:6" x14ac:dyDescent="0.2">
      <c r="A268" s="69"/>
      <c r="B268" s="69"/>
      <c r="C268" s="69"/>
      <c r="D268" s="69"/>
      <c r="E268" s="69"/>
      <c r="F268" s="69"/>
    </row>
    <row r="269" spans="1:6" x14ac:dyDescent="0.2">
      <c r="A269" s="69"/>
      <c r="B269" s="69"/>
      <c r="C269" s="69"/>
      <c r="D269" s="69"/>
      <c r="E269" s="69"/>
      <c r="F269" s="69"/>
    </row>
    <row r="270" spans="1:6" x14ac:dyDescent="0.2">
      <c r="A270" s="69"/>
      <c r="B270" s="69"/>
      <c r="C270" s="69"/>
      <c r="D270" s="69"/>
      <c r="E270" s="69"/>
      <c r="F270" s="69"/>
    </row>
    <row r="271" spans="1:6" x14ac:dyDescent="0.2">
      <c r="A271" s="69"/>
      <c r="B271" s="69"/>
      <c r="C271" s="69"/>
      <c r="D271" s="69"/>
      <c r="E271" s="69"/>
      <c r="F271" s="69"/>
    </row>
    <row r="272" spans="1:6" x14ac:dyDescent="0.2">
      <c r="A272" s="69"/>
      <c r="B272" s="69"/>
      <c r="C272" s="69"/>
      <c r="D272" s="69"/>
      <c r="E272" s="69"/>
      <c r="F272" s="69"/>
    </row>
    <row r="273" spans="1:6" x14ac:dyDescent="0.2">
      <c r="A273" s="69"/>
      <c r="B273" s="69"/>
      <c r="C273" s="69"/>
      <c r="D273" s="69"/>
      <c r="E273" s="69"/>
      <c r="F273" s="69"/>
    </row>
    <row r="274" spans="1:6" x14ac:dyDescent="0.2">
      <c r="A274" s="69"/>
      <c r="B274" s="69"/>
      <c r="C274" s="69"/>
      <c r="D274" s="69"/>
      <c r="E274" s="69"/>
      <c r="F274" s="69"/>
    </row>
    <row r="275" spans="1:6" x14ac:dyDescent="0.2">
      <c r="A275" s="69"/>
      <c r="B275" s="69"/>
      <c r="C275" s="69"/>
      <c r="D275" s="69"/>
      <c r="E275" s="69"/>
      <c r="F275" s="69"/>
    </row>
    <row r="276" spans="1:6" x14ac:dyDescent="0.2">
      <c r="A276" s="69"/>
      <c r="B276" s="69"/>
      <c r="C276" s="69"/>
      <c r="D276" s="69"/>
      <c r="E276" s="69"/>
      <c r="F276" s="69"/>
    </row>
    <row r="277" spans="1:6" x14ac:dyDescent="0.2">
      <c r="A277" s="69"/>
      <c r="B277" s="69"/>
      <c r="C277" s="69"/>
      <c r="D277" s="69"/>
      <c r="E277" s="69"/>
      <c r="F277" s="69"/>
    </row>
    <row r="278" spans="1:6" x14ac:dyDescent="0.2">
      <c r="A278" s="69"/>
      <c r="B278" s="69"/>
      <c r="C278" s="69"/>
      <c r="D278" s="69"/>
      <c r="E278" s="69"/>
      <c r="F278" s="69"/>
    </row>
    <row r="279" spans="1:6" x14ac:dyDescent="0.2">
      <c r="A279" s="69"/>
      <c r="B279" s="69"/>
      <c r="C279" s="69"/>
      <c r="D279" s="69"/>
      <c r="E279" s="69"/>
      <c r="F279" s="69"/>
    </row>
    <row r="280" spans="1:6" x14ac:dyDescent="0.2">
      <c r="A280" s="69"/>
      <c r="B280" s="69"/>
      <c r="C280" s="69"/>
      <c r="D280" s="69"/>
      <c r="E280" s="69"/>
      <c r="F280" s="69"/>
    </row>
    <row r="281" spans="1:6" x14ac:dyDescent="0.2">
      <c r="A281" s="69"/>
      <c r="B281" s="69"/>
      <c r="C281" s="69"/>
      <c r="D281" s="69"/>
      <c r="E281" s="69"/>
      <c r="F281" s="69"/>
    </row>
    <row r="282" spans="1:6" x14ac:dyDescent="0.2">
      <c r="A282" s="69"/>
      <c r="B282" s="69"/>
      <c r="C282" s="69"/>
      <c r="D282" s="69"/>
      <c r="E282" s="69"/>
      <c r="F282" s="69"/>
    </row>
    <row r="283" spans="1:6" x14ac:dyDescent="0.2">
      <c r="A283" s="69"/>
      <c r="B283" s="69"/>
      <c r="C283" s="69"/>
      <c r="D283" s="69"/>
      <c r="E283" s="69"/>
      <c r="F283" s="69"/>
    </row>
    <row r="284" spans="1:6" x14ac:dyDescent="0.2">
      <c r="A284" s="69"/>
      <c r="B284" s="69"/>
      <c r="C284" s="69"/>
      <c r="D284" s="69"/>
      <c r="E284" s="69"/>
      <c r="F284" s="69"/>
    </row>
    <row r="285" spans="1:6" x14ac:dyDescent="0.2">
      <c r="A285" s="69"/>
      <c r="B285" s="69"/>
      <c r="C285" s="69"/>
      <c r="D285" s="69"/>
      <c r="E285" s="69"/>
      <c r="F285" s="69"/>
    </row>
    <row r="286" spans="1:6" x14ac:dyDescent="0.2">
      <c r="A286" s="69"/>
      <c r="B286" s="69"/>
      <c r="C286" s="69"/>
      <c r="D286" s="69"/>
      <c r="E286" s="69"/>
      <c r="F286" s="69"/>
    </row>
    <row r="287" spans="1:6" x14ac:dyDescent="0.2">
      <c r="A287" s="69"/>
      <c r="B287" s="69"/>
      <c r="C287" s="69"/>
      <c r="D287" s="69"/>
      <c r="E287" s="69"/>
      <c r="F287" s="69"/>
    </row>
    <row r="288" spans="1:6" x14ac:dyDescent="0.2">
      <c r="A288" s="69"/>
      <c r="B288" s="69"/>
      <c r="C288" s="69"/>
      <c r="D288" s="69"/>
      <c r="E288" s="69"/>
      <c r="F288" s="69"/>
    </row>
    <row r="289" spans="1:6" x14ac:dyDescent="0.2">
      <c r="A289" s="69"/>
      <c r="B289" s="69"/>
      <c r="C289" s="69"/>
      <c r="D289" s="69"/>
      <c r="E289" s="69"/>
      <c r="F289" s="69"/>
    </row>
    <row r="290" spans="1:6" x14ac:dyDescent="0.2">
      <c r="A290" s="69"/>
      <c r="B290" s="69"/>
      <c r="C290" s="69"/>
      <c r="D290" s="69"/>
      <c r="E290" s="69"/>
      <c r="F290" s="69"/>
    </row>
    <row r="291" spans="1:6" x14ac:dyDescent="0.2">
      <c r="A291" s="69"/>
      <c r="B291" s="69"/>
      <c r="C291" s="69"/>
      <c r="D291" s="69"/>
      <c r="E291" s="69"/>
      <c r="F291" s="69"/>
    </row>
    <row r="292" spans="1:6" x14ac:dyDescent="0.2">
      <c r="A292" s="69"/>
      <c r="B292" s="69"/>
      <c r="C292" s="69"/>
      <c r="D292" s="69"/>
      <c r="E292" s="69"/>
      <c r="F292" s="69"/>
    </row>
    <row r="293" spans="1:6" x14ac:dyDescent="0.2">
      <c r="A293" s="69"/>
      <c r="B293" s="69"/>
      <c r="C293" s="69"/>
      <c r="D293" s="69"/>
      <c r="E293" s="69"/>
      <c r="F293" s="69"/>
    </row>
    <row r="294" spans="1:6" x14ac:dyDescent="0.2">
      <c r="A294" s="69"/>
      <c r="B294" s="69"/>
      <c r="C294" s="69"/>
      <c r="D294" s="69"/>
      <c r="E294" s="69"/>
      <c r="F294" s="69"/>
    </row>
    <row r="295" spans="1:6" x14ac:dyDescent="0.2">
      <c r="A295" s="69"/>
      <c r="B295" s="69"/>
      <c r="C295" s="69"/>
      <c r="D295" s="69"/>
      <c r="E295" s="69"/>
      <c r="F295" s="69"/>
    </row>
    <row r="296" spans="1:6" x14ac:dyDescent="0.2">
      <c r="A296" s="69"/>
      <c r="B296" s="69"/>
      <c r="C296" s="69"/>
      <c r="D296" s="69"/>
      <c r="E296" s="69"/>
      <c r="F296" s="69"/>
    </row>
    <row r="297" spans="1:6" x14ac:dyDescent="0.2">
      <c r="A297" s="69"/>
      <c r="B297" s="69"/>
      <c r="C297" s="69"/>
      <c r="D297" s="69"/>
      <c r="E297" s="69"/>
      <c r="F297" s="69"/>
    </row>
    <row r="298" spans="1:6" x14ac:dyDescent="0.2">
      <c r="A298" s="69"/>
      <c r="B298" s="69"/>
      <c r="C298" s="69"/>
      <c r="D298" s="69"/>
      <c r="E298" s="69"/>
      <c r="F298" s="69"/>
    </row>
    <row r="299" spans="1:6" x14ac:dyDescent="0.2">
      <c r="A299" s="69"/>
      <c r="B299" s="69"/>
      <c r="C299" s="69"/>
      <c r="D299" s="69"/>
      <c r="E299" s="69"/>
      <c r="F299" s="69"/>
    </row>
    <row r="300" spans="1:6" x14ac:dyDescent="0.2">
      <c r="A300" s="69"/>
      <c r="B300" s="69"/>
      <c r="C300" s="69"/>
      <c r="D300" s="69"/>
      <c r="E300" s="69"/>
      <c r="F300" s="69"/>
    </row>
    <row r="301" spans="1:6" x14ac:dyDescent="0.2">
      <c r="A301" s="69"/>
      <c r="B301" s="69"/>
      <c r="C301" s="69"/>
      <c r="D301" s="69"/>
      <c r="E301" s="69"/>
      <c r="F301" s="69"/>
    </row>
    <row r="302" spans="1:6" x14ac:dyDescent="0.2">
      <c r="A302" s="69"/>
      <c r="B302" s="69"/>
      <c r="C302" s="69"/>
      <c r="D302" s="69"/>
      <c r="E302" s="69"/>
      <c r="F302" s="69"/>
    </row>
    <row r="303" spans="1:6" x14ac:dyDescent="0.2">
      <c r="A303" s="69"/>
      <c r="B303" s="69"/>
      <c r="C303" s="69"/>
      <c r="D303" s="69"/>
      <c r="E303" s="69"/>
      <c r="F303" s="69"/>
    </row>
    <row r="304" spans="1:6" x14ac:dyDescent="0.2">
      <c r="A304" s="69"/>
      <c r="B304" s="69"/>
      <c r="C304" s="69"/>
      <c r="D304" s="69"/>
      <c r="E304" s="69"/>
      <c r="F304" s="69"/>
    </row>
    <row r="305" spans="1:6" x14ac:dyDescent="0.2">
      <c r="A305" s="69"/>
      <c r="B305" s="69"/>
      <c r="C305" s="69"/>
      <c r="D305" s="69"/>
      <c r="E305" s="69"/>
      <c r="F305" s="69"/>
    </row>
    <row r="306" spans="1:6" x14ac:dyDescent="0.2">
      <c r="A306" s="69"/>
      <c r="B306" s="69"/>
      <c r="C306" s="69"/>
      <c r="D306" s="69"/>
      <c r="E306" s="69"/>
      <c r="F306" s="69"/>
    </row>
    <row r="307" spans="1:6" x14ac:dyDescent="0.2">
      <c r="A307" s="69"/>
      <c r="B307" s="69"/>
      <c r="C307" s="69"/>
      <c r="D307" s="69"/>
      <c r="E307" s="69"/>
      <c r="F307" s="69"/>
    </row>
    <row r="308" spans="1:6" x14ac:dyDescent="0.2">
      <c r="A308" s="69"/>
      <c r="B308" s="69"/>
      <c r="C308" s="69"/>
      <c r="D308" s="69"/>
      <c r="E308" s="69"/>
      <c r="F308" s="69"/>
    </row>
    <row r="309" spans="1:6" x14ac:dyDescent="0.2">
      <c r="A309" s="69"/>
      <c r="B309" s="69"/>
      <c r="C309" s="69"/>
      <c r="D309" s="69"/>
      <c r="E309" s="69"/>
      <c r="F309" s="69"/>
    </row>
    <row r="310" spans="1:6" x14ac:dyDescent="0.2">
      <c r="A310" s="69"/>
      <c r="B310" s="69"/>
      <c r="C310" s="69"/>
      <c r="D310" s="69"/>
      <c r="E310" s="69"/>
      <c r="F310" s="69"/>
    </row>
    <row r="311" spans="1:6" x14ac:dyDescent="0.2">
      <c r="A311" s="69"/>
      <c r="B311" s="69"/>
      <c r="C311" s="69"/>
      <c r="D311" s="69"/>
      <c r="E311" s="69"/>
      <c r="F311" s="69"/>
    </row>
    <row r="312" spans="1:6" x14ac:dyDescent="0.2">
      <c r="A312" s="69"/>
      <c r="B312" s="69"/>
      <c r="C312" s="69"/>
      <c r="D312" s="69"/>
      <c r="E312" s="69"/>
      <c r="F312" s="69"/>
    </row>
    <row r="313" spans="1:6" x14ac:dyDescent="0.2">
      <c r="A313" s="69"/>
      <c r="B313" s="69"/>
      <c r="C313" s="69"/>
      <c r="D313" s="69"/>
      <c r="E313" s="69"/>
      <c r="F313" s="69"/>
    </row>
    <row r="314" spans="1:6" x14ac:dyDescent="0.2">
      <c r="A314" s="69"/>
      <c r="B314" s="69"/>
      <c r="C314" s="69"/>
      <c r="D314" s="69"/>
      <c r="E314" s="69"/>
      <c r="F314" s="69"/>
    </row>
    <row r="315" spans="1:6" x14ac:dyDescent="0.2">
      <c r="A315" s="69"/>
      <c r="B315" s="69"/>
      <c r="C315" s="69"/>
      <c r="D315" s="69"/>
      <c r="E315" s="69"/>
      <c r="F315" s="69"/>
    </row>
    <row r="316" spans="1:6" x14ac:dyDescent="0.2">
      <c r="A316" s="69"/>
      <c r="B316" s="69"/>
      <c r="C316" s="69"/>
      <c r="D316" s="69"/>
      <c r="E316" s="69"/>
      <c r="F316" s="69"/>
    </row>
    <row r="317" spans="1:6" x14ac:dyDescent="0.2">
      <c r="A317" s="69"/>
      <c r="B317" s="69"/>
      <c r="C317" s="69"/>
      <c r="D317" s="69"/>
      <c r="E317" s="69"/>
      <c r="F317" s="69"/>
    </row>
    <row r="318" spans="1:6" x14ac:dyDescent="0.2">
      <c r="A318" s="69"/>
      <c r="B318" s="69"/>
      <c r="C318" s="69"/>
      <c r="D318" s="69"/>
      <c r="E318" s="69"/>
      <c r="F318" s="69"/>
    </row>
    <row r="319" spans="1:6" x14ac:dyDescent="0.2">
      <c r="A319" s="69"/>
      <c r="B319" s="69"/>
      <c r="C319" s="69"/>
      <c r="D319" s="69"/>
      <c r="E319" s="69"/>
      <c r="F319" s="69"/>
    </row>
    <row r="320" spans="1:6" x14ac:dyDescent="0.2">
      <c r="A320" s="69"/>
      <c r="B320" s="69"/>
      <c r="C320" s="69"/>
      <c r="D320" s="69"/>
      <c r="E320" s="69"/>
      <c r="F320" s="69"/>
    </row>
    <row r="321" spans="1:6" x14ac:dyDescent="0.2">
      <c r="A321" s="69"/>
      <c r="B321" s="69"/>
      <c r="C321" s="69"/>
      <c r="D321" s="69"/>
      <c r="E321" s="69"/>
      <c r="F321" s="69"/>
    </row>
    <row r="322" spans="1:6" x14ac:dyDescent="0.2">
      <c r="A322" s="69"/>
      <c r="B322" s="69"/>
      <c r="C322" s="69"/>
      <c r="D322" s="69"/>
      <c r="E322" s="69"/>
      <c r="F322" s="69"/>
    </row>
    <row r="323" spans="1:6" x14ac:dyDescent="0.2">
      <c r="A323" s="69"/>
      <c r="B323" s="69"/>
      <c r="C323" s="69"/>
      <c r="D323" s="69"/>
      <c r="E323" s="69"/>
      <c r="F323" s="69"/>
    </row>
    <row r="324" spans="1:6" x14ac:dyDescent="0.2">
      <c r="A324" s="69"/>
      <c r="B324" s="69"/>
      <c r="C324" s="69"/>
      <c r="D324" s="69"/>
      <c r="E324" s="69"/>
      <c r="F324" s="69"/>
    </row>
    <row r="325" spans="1:6" x14ac:dyDescent="0.2">
      <c r="A325" s="69"/>
      <c r="B325" s="69"/>
      <c r="C325" s="69"/>
      <c r="D325" s="69"/>
      <c r="E325" s="69"/>
      <c r="F325" s="69"/>
    </row>
    <row r="326" spans="1:6" x14ac:dyDescent="0.2">
      <c r="A326" s="69"/>
      <c r="B326" s="69"/>
      <c r="C326" s="69"/>
      <c r="D326" s="69"/>
      <c r="E326" s="69"/>
      <c r="F326" s="69"/>
    </row>
    <row r="327" spans="1:6" x14ac:dyDescent="0.2">
      <c r="A327" s="69"/>
      <c r="B327" s="69"/>
      <c r="C327" s="69"/>
      <c r="D327" s="69"/>
      <c r="E327" s="69"/>
      <c r="F327" s="69"/>
    </row>
    <row r="328" spans="1:6" x14ac:dyDescent="0.2">
      <c r="A328" s="69"/>
      <c r="B328" s="69"/>
      <c r="C328" s="69"/>
      <c r="D328" s="69"/>
      <c r="E328" s="69"/>
      <c r="F328" s="69"/>
    </row>
    <row r="329" spans="1:6" x14ac:dyDescent="0.2">
      <c r="A329" s="69"/>
      <c r="B329" s="69"/>
      <c r="C329" s="69"/>
      <c r="D329" s="69"/>
      <c r="E329" s="69"/>
      <c r="F329" s="69"/>
    </row>
    <row r="330" spans="1:6" x14ac:dyDescent="0.2">
      <c r="A330" s="69"/>
      <c r="B330" s="69"/>
      <c r="C330" s="69"/>
      <c r="D330" s="69"/>
      <c r="E330" s="69"/>
      <c r="F330" s="69"/>
    </row>
    <row r="331" spans="1:6" x14ac:dyDescent="0.2">
      <c r="A331" s="69"/>
      <c r="B331" s="69"/>
      <c r="C331" s="69"/>
      <c r="D331" s="69"/>
      <c r="E331" s="69"/>
      <c r="F331" s="69"/>
    </row>
    <row r="332" spans="1:6" x14ac:dyDescent="0.2">
      <c r="A332" s="69"/>
      <c r="B332" s="69"/>
      <c r="C332" s="69"/>
      <c r="D332" s="69"/>
      <c r="E332" s="69"/>
      <c r="F332" s="69"/>
    </row>
    <row r="333" spans="1:6" x14ac:dyDescent="0.2">
      <c r="A333" s="69"/>
      <c r="B333" s="69"/>
      <c r="C333" s="69"/>
      <c r="D333" s="69"/>
      <c r="E333" s="69"/>
      <c r="F333" s="69"/>
    </row>
    <row r="334" spans="1:6" x14ac:dyDescent="0.2">
      <c r="A334" s="69"/>
      <c r="B334" s="69"/>
      <c r="C334" s="69"/>
      <c r="D334" s="69"/>
      <c r="E334" s="69"/>
      <c r="F334" s="69"/>
    </row>
    <row r="335" spans="1:6" x14ac:dyDescent="0.2">
      <c r="A335" s="69"/>
      <c r="B335" s="69"/>
      <c r="C335" s="69"/>
      <c r="D335" s="69"/>
      <c r="E335" s="69"/>
      <c r="F335" s="69"/>
    </row>
    <row r="336" spans="1:6" x14ac:dyDescent="0.2">
      <c r="A336" s="69"/>
      <c r="B336" s="69"/>
      <c r="C336" s="69"/>
      <c r="D336" s="69"/>
      <c r="E336" s="69"/>
      <c r="F336" s="69"/>
    </row>
    <row r="337" spans="1:6" x14ac:dyDescent="0.2">
      <c r="A337" s="69"/>
      <c r="B337" s="69"/>
      <c r="C337" s="69"/>
      <c r="D337" s="69"/>
      <c r="E337" s="69"/>
      <c r="F337" s="69"/>
    </row>
    <row r="338" spans="1:6" x14ac:dyDescent="0.2">
      <c r="A338" s="69"/>
      <c r="B338" s="69"/>
      <c r="C338" s="69"/>
      <c r="D338" s="69"/>
      <c r="E338" s="69"/>
      <c r="F338" s="69"/>
    </row>
    <row r="339" spans="1:6" x14ac:dyDescent="0.2">
      <c r="A339" s="69"/>
      <c r="B339" s="69"/>
      <c r="C339" s="69"/>
      <c r="D339" s="69"/>
      <c r="E339" s="69"/>
      <c r="F339" s="69"/>
    </row>
    <row r="340" spans="1:6" x14ac:dyDescent="0.2">
      <c r="A340" s="69"/>
      <c r="B340" s="69"/>
      <c r="C340" s="69"/>
      <c r="D340" s="69"/>
      <c r="E340" s="69"/>
      <c r="F340" s="69"/>
    </row>
    <row r="341" spans="1:6" x14ac:dyDescent="0.2">
      <c r="A341" s="69"/>
      <c r="B341" s="69"/>
      <c r="C341" s="69"/>
      <c r="D341" s="69"/>
      <c r="E341" s="69"/>
      <c r="F341" s="69"/>
    </row>
    <row r="342" spans="1:6" x14ac:dyDescent="0.2">
      <c r="A342" s="69"/>
      <c r="B342" s="69"/>
      <c r="C342" s="69"/>
      <c r="D342" s="69"/>
      <c r="E342" s="69"/>
      <c r="F342" s="69"/>
    </row>
    <row r="343" spans="1:6" x14ac:dyDescent="0.2">
      <c r="A343" s="69"/>
      <c r="B343" s="69"/>
      <c r="C343" s="69"/>
      <c r="D343" s="69"/>
      <c r="E343" s="69"/>
      <c r="F343" s="69"/>
    </row>
    <row r="344" spans="1:6" x14ac:dyDescent="0.2">
      <c r="A344" s="69"/>
      <c r="B344" s="69"/>
      <c r="C344" s="69"/>
      <c r="D344" s="69"/>
      <c r="E344" s="69"/>
      <c r="F344" s="69"/>
    </row>
    <row r="345" spans="1:6" x14ac:dyDescent="0.2">
      <c r="A345" s="69"/>
      <c r="B345" s="69"/>
      <c r="C345" s="69"/>
      <c r="D345" s="69"/>
      <c r="E345" s="69"/>
      <c r="F345" s="69"/>
    </row>
    <row r="346" spans="1:6" x14ac:dyDescent="0.2">
      <c r="A346" s="69"/>
      <c r="B346" s="69"/>
      <c r="C346" s="69"/>
      <c r="D346" s="69"/>
      <c r="E346" s="69"/>
      <c r="F346" s="69"/>
    </row>
    <row r="347" spans="1:6" x14ac:dyDescent="0.2">
      <c r="A347" s="69"/>
      <c r="B347" s="69"/>
      <c r="C347" s="69"/>
      <c r="D347" s="69"/>
      <c r="E347" s="69"/>
      <c r="F347" s="69"/>
    </row>
    <row r="348" spans="1:6" x14ac:dyDescent="0.2">
      <c r="A348" s="69"/>
      <c r="B348" s="69"/>
      <c r="C348" s="69"/>
      <c r="D348" s="69"/>
      <c r="E348" s="69"/>
      <c r="F348" s="69"/>
    </row>
    <row r="349" spans="1:6" x14ac:dyDescent="0.2">
      <c r="A349" s="69"/>
      <c r="B349" s="69"/>
      <c r="C349" s="69"/>
      <c r="D349" s="69"/>
      <c r="E349" s="69"/>
      <c r="F349" s="69"/>
    </row>
    <row r="350" spans="1:6" x14ac:dyDescent="0.2">
      <c r="A350" s="69"/>
      <c r="B350" s="69"/>
      <c r="C350" s="69"/>
      <c r="D350" s="69"/>
      <c r="E350" s="69"/>
      <c r="F350" s="69"/>
    </row>
    <row r="351" spans="1:6" x14ac:dyDescent="0.2">
      <c r="A351" s="69"/>
      <c r="B351" s="69"/>
      <c r="C351" s="69"/>
      <c r="D351" s="69"/>
      <c r="E351" s="69"/>
      <c r="F351" s="69"/>
    </row>
    <row r="352" spans="1:6" x14ac:dyDescent="0.2">
      <c r="A352" s="69"/>
      <c r="B352" s="69"/>
      <c r="C352" s="69"/>
      <c r="D352" s="69"/>
      <c r="E352" s="69"/>
      <c r="F352" s="69"/>
    </row>
    <row r="353" spans="1:6" x14ac:dyDescent="0.2">
      <c r="A353" s="69"/>
      <c r="B353" s="69"/>
      <c r="C353" s="69"/>
      <c r="D353" s="69"/>
      <c r="E353" s="69"/>
      <c r="F353" s="69"/>
    </row>
    <row r="354" spans="1:6" x14ac:dyDescent="0.2">
      <c r="A354" s="69"/>
      <c r="B354" s="69"/>
      <c r="C354" s="69"/>
      <c r="D354" s="69"/>
      <c r="E354" s="69"/>
      <c r="F354" s="69"/>
    </row>
    <row r="355" spans="1:6" x14ac:dyDescent="0.2">
      <c r="A355" s="69"/>
      <c r="B355" s="69"/>
      <c r="C355" s="69"/>
      <c r="D355" s="69"/>
      <c r="E355" s="69"/>
      <c r="F355" s="69"/>
    </row>
    <row r="356" spans="1:6" x14ac:dyDescent="0.2">
      <c r="A356" s="69"/>
      <c r="B356" s="69"/>
      <c r="C356" s="69"/>
      <c r="D356" s="69"/>
      <c r="E356" s="69"/>
      <c r="F356" s="69"/>
    </row>
    <row r="357" spans="1:6" x14ac:dyDescent="0.2">
      <c r="A357" s="69"/>
      <c r="B357" s="69"/>
      <c r="C357" s="69"/>
      <c r="D357" s="69"/>
      <c r="E357" s="69"/>
      <c r="F357" s="69"/>
    </row>
    <row r="358" spans="1:6" x14ac:dyDescent="0.2">
      <c r="A358" s="69"/>
      <c r="B358" s="69"/>
      <c r="C358" s="69"/>
      <c r="D358" s="69"/>
      <c r="E358" s="69"/>
      <c r="F358" s="69"/>
    </row>
    <row r="359" spans="1:6" x14ac:dyDescent="0.2">
      <c r="A359" s="69"/>
      <c r="B359" s="69"/>
      <c r="C359" s="69"/>
      <c r="D359" s="69"/>
      <c r="E359" s="69"/>
      <c r="F359" s="69"/>
    </row>
    <row r="360" spans="1:6" x14ac:dyDescent="0.2">
      <c r="A360" s="69"/>
      <c r="B360" s="69"/>
      <c r="C360" s="69"/>
      <c r="D360" s="69"/>
      <c r="E360" s="69"/>
      <c r="F360" s="69"/>
    </row>
    <row r="361" spans="1:6" x14ac:dyDescent="0.2">
      <c r="A361" s="69"/>
      <c r="B361" s="69"/>
      <c r="C361" s="69"/>
      <c r="D361" s="69"/>
      <c r="E361" s="69"/>
      <c r="F361" s="69"/>
    </row>
    <row r="362" spans="1:6" x14ac:dyDescent="0.2">
      <c r="A362" s="69"/>
      <c r="B362" s="69"/>
      <c r="C362" s="69"/>
      <c r="D362" s="69"/>
      <c r="E362" s="69"/>
      <c r="F362" s="69"/>
    </row>
    <row r="363" spans="1:6" x14ac:dyDescent="0.2">
      <c r="A363" s="69"/>
      <c r="B363" s="69"/>
      <c r="C363" s="69"/>
      <c r="D363" s="69"/>
      <c r="E363" s="69"/>
      <c r="F363" s="69"/>
    </row>
    <row r="364" spans="1:6" x14ac:dyDescent="0.2">
      <c r="A364" s="69"/>
      <c r="B364" s="69"/>
      <c r="C364" s="69"/>
      <c r="D364" s="69"/>
      <c r="E364" s="69"/>
      <c r="F364" s="69"/>
    </row>
    <row r="365" spans="1:6" x14ac:dyDescent="0.2">
      <c r="A365" s="69"/>
      <c r="B365" s="69"/>
      <c r="C365" s="69"/>
      <c r="D365" s="69"/>
      <c r="E365" s="69"/>
      <c r="F365" s="69"/>
    </row>
    <row r="366" spans="1:6" x14ac:dyDescent="0.2">
      <c r="A366" s="69"/>
      <c r="B366" s="69"/>
      <c r="C366" s="69"/>
      <c r="D366" s="69"/>
      <c r="E366" s="69"/>
      <c r="F366" s="69"/>
    </row>
    <row r="367" spans="1:6" x14ac:dyDescent="0.2">
      <c r="A367" s="69"/>
      <c r="B367" s="69"/>
      <c r="C367" s="69"/>
      <c r="D367" s="69"/>
      <c r="E367" s="69"/>
      <c r="F367" s="69"/>
    </row>
    <row r="368" spans="1:6" x14ac:dyDescent="0.2">
      <c r="A368" s="69"/>
      <c r="B368" s="69"/>
      <c r="C368" s="69"/>
      <c r="D368" s="69"/>
      <c r="E368" s="69"/>
      <c r="F368" s="69"/>
    </row>
    <row r="369" spans="1:6" x14ac:dyDescent="0.2">
      <c r="A369" s="69"/>
      <c r="B369" s="69"/>
      <c r="C369" s="69"/>
      <c r="D369" s="69"/>
      <c r="E369" s="69"/>
      <c r="F369" s="69"/>
    </row>
    <row r="370" spans="1:6" x14ac:dyDescent="0.2">
      <c r="A370" s="69"/>
      <c r="B370" s="69"/>
      <c r="C370" s="69"/>
      <c r="D370" s="69"/>
      <c r="E370" s="69"/>
      <c r="F370" s="69"/>
    </row>
    <row r="371" spans="1:6" x14ac:dyDescent="0.2">
      <c r="A371" s="69"/>
      <c r="B371" s="69"/>
      <c r="C371" s="69"/>
      <c r="D371" s="69"/>
      <c r="E371" s="69"/>
      <c r="F371" s="69"/>
    </row>
    <row r="372" spans="1:6" x14ac:dyDescent="0.2">
      <c r="A372" s="69"/>
      <c r="B372" s="69"/>
      <c r="C372" s="69"/>
      <c r="D372" s="69"/>
      <c r="E372" s="69"/>
      <c r="F372" s="69"/>
    </row>
    <row r="373" spans="1:6" x14ac:dyDescent="0.2">
      <c r="A373" s="69"/>
      <c r="B373" s="69"/>
      <c r="C373" s="69"/>
      <c r="D373" s="69"/>
      <c r="E373" s="69"/>
      <c r="F373" s="69"/>
    </row>
    <row r="374" spans="1:6" x14ac:dyDescent="0.2">
      <c r="A374" s="69"/>
      <c r="B374" s="69"/>
      <c r="C374" s="69"/>
      <c r="D374" s="69"/>
      <c r="E374" s="69"/>
      <c r="F374" s="69"/>
    </row>
    <row r="375" spans="1:6" x14ac:dyDescent="0.2">
      <c r="A375" s="69"/>
      <c r="B375" s="69"/>
      <c r="C375" s="69"/>
      <c r="D375" s="69"/>
      <c r="E375" s="69"/>
      <c r="F375" s="69"/>
    </row>
    <row r="376" spans="1:6" x14ac:dyDescent="0.2">
      <c r="A376" s="69"/>
      <c r="B376" s="69"/>
      <c r="C376" s="69"/>
      <c r="D376" s="69"/>
      <c r="E376" s="69"/>
      <c r="F376" s="69"/>
    </row>
    <row r="377" spans="1:6" x14ac:dyDescent="0.2">
      <c r="A377" s="69"/>
      <c r="B377" s="69"/>
      <c r="C377" s="69"/>
      <c r="D377" s="69"/>
      <c r="E377" s="69"/>
      <c r="F377" s="69"/>
    </row>
    <row r="378" spans="1:6" x14ac:dyDescent="0.2">
      <c r="A378" s="69"/>
      <c r="B378" s="69"/>
      <c r="C378" s="69"/>
      <c r="D378" s="69"/>
      <c r="E378" s="69"/>
      <c r="F378" s="69"/>
    </row>
    <row r="379" spans="1:6" x14ac:dyDescent="0.2">
      <c r="A379" s="69"/>
      <c r="B379" s="69"/>
      <c r="C379" s="69"/>
      <c r="D379" s="69"/>
      <c r="E379" s="69"/>
      <c r="F379" s="69"/>
    </row>
    <row r="380" spans="1:6" x14ac:dyDescent="0.2">
      <c r="A380" s="69"/>
      <c r="B380" s="69"/>
      <c r="C380" s="69"/>
      <c r="D380" s="69"/>
      <c r="E380" s="69"/>
      <c r="F380" s="69"/>
    </row>
    <row r="381" spans="1:6" x14ac:dyDescent="0.2">
      <c r="A381" s="69"/>
      <c r="B381" s="69"/>
      <c r="C381" s="69"/>
      <c r="D381" s="69"/>
      <c r="E381" s="69"/>
      <c r="F381" s="69"/>
    </row>
    <row r="382" spans="1:6" x14ac:dyDescent="0.2">
      <c r="A382" s="69"/>
      <c r="B382" s="69"/>
      <c r="C382" s="69"/>
      <c r="D382" s="69"/>
      <c r="E382" s="69"/>
      <c r="F382" s="69"/>
    </row>
    <row r="383" spans="1:6" x14ac:dyDescent="0.2">
      <c r="A383" s="69"/>
      <c r="B383" s="69"/>
      <c r="C383" s="69"/>
      <c r="D383" s="69"/>
      <c r="E383" s="69"/>
      <c r="F383" s="69"/>
    </row>
    <row r="384" spans="1:6" x14ac:dyDescent="0.2">
      <c r="A384" s="69"/>
      <c r="B384" s="69"/>
      <c r="C384" s="69"/>
      <c r="D384" s="69"/>
      <c r="E384" s="69"/>
      <c r="F384" s="69"/>
    </row>
    <row r="385" spans="1:6" x14ac:dyDescent="0.2">
      <c r="A385" s="69"/>
      <c r="B385" s="69"/>
      <c r="C385" s="69"/>
      <c r="D385" s="69"/>
      <c r="E385" s="69"/>
      <c r="F385" s="69"/>
    </row>
    <row r="386" spans="1:6" x14ac:dyDescent="0.2">
      <c r="A386" s="69"/>
      <c r="B386" s="69"/>
      <c r="C386" s="69"/>
      <c r="D386" s="69"/>
      <c r="E386" s="69"/>
      <c r="F386" s="69"/>
    </row>
    <row r="387" spans="1:6" x14ac:dyDescent="0.2">
      <c r="A387" s="69"/>
      <c r="B387" s="69"/>
      <c r="C387" s="69"/>
      <c r="D387" s="69"/>
      <c r="E387" s="69"/>
      <c r="F387" s="69"/>
    </row>
    <row r="388" spans="1:6" x14ac:dyDescent="0.2">
      <c r="A388" s="69"/>
      <c r="B388" s="69"/>
      <c r="C388" s="69"/>
      <c r="D388" s="69"/>
      <c r="E388" s="69"/>
      <c r="F388" s="69"/>
    </row>
    <row r="389" spans="1:6" x14ac:dyDescent="0.2">
      <c r="A389" s="69"/>
      <c r="B389" s="69"/>
      <c r="C389" s="69"/>
      <c r="D389" s="69"/>
      <c r="E389" s="69"/>
      <c r="F389" s="69"/>
    </row>
    <row r="390" spans="1:6" x14ac:dyDescent="0.2">
      <c r="A390" s="69"/>
      <c r="B390" s="69"/>
      <c r="C390" s="69"/>
      <c r="D390" s="69"/>
      <c r="E390" s="69"/>
      <c r="F390" s="69"/>
    </row>
    <row r="391" spans="1:6" x14ac:dyDescent="0.2">
      <c r="A391" s="69"/>
      <c r="B391" s="69"/>
      <c r="C391" s="69"/>
      <c r="D391" s="69"/>
      <c r="E391" s="69"/>
      <c r="F391" s="69"/>
    </row>
    <row r="392" spans="1:6" x14ac:dyDescent="0.2">
      <c r="A392" s="69"/>
      <c r="B392" s="69"/>
      <c r="C392" s="69"/>
      <c r="D392" s="69"/>
      <c r="E392" s="69"/>
      <c r="F392" s="69"/>
    </row>
    <row r="393" spans="1:6" x14ac:dyDescent="0.2">
      <c r="A393" s="69"/>
      <c r="B393" s="69"/>
      <c r="C393" s="69"/>
      <c r="D393" s="69"/>
      <c r="E393" s="69"/>
      <c r="F393" s="69"/>
    </row>
    <row r="394" spans="1:6" x14ac:dyDescent="0.2">
      <c r="A394" s="69"/>
      <c r="B394" s="69"/>
      <c r="C394" s="69"/>
      <c r="D394" s="69"/>
      <c r="E394" s="69"/>
      <c r="F394" s="69"/>
    </row>
    <row r="395" spans="1:6" x14ac:dyDescent="0.2">
      <c r="A395" s="69"/>
      <c r="B395" s="69"/>
      <c r="C395" s="69"/>
      <c r="D395" s="69"/>
      <c r="E395" s="69"/>
      <c r="F395" s="69"/>
    </row>
    <row r="396" spans="1:6" x14ac:dyDescent="0.2">
      <c r="A396" s="69"/>
      <c r="B396" s="69"/>
      <c r="C396" s="69"/>
      <c r="D396" s="69"/>
      <c r="E396" s="69"/>
      <c r="F396" s="69"/>
    </row>
    <row r="397" spans="1:6" x14ac:dyDescent="0.2">
      <c r="A397" s="69"/>
      <c r="B397" s="69"/>
      <c r="C397" s="69"/>
      <c r="D397" s="69"/>
      <c r="E397" s="69"/>
      <c r="F397" s="69"/>
    </row>
    <row r="398" spans="1:6" x14ac:dyDescent="0.2">
      <c r="A398" s="69"/>
      <c r="B398" s="69"/>
      <c r="C398" s="69"/>
      <c r="D398" s="69"/>
      <c r="E398" s="69"/>
      <c r="F398" s="69"/>
    </row>
    <row r="399" spans="1:6" x14ac:dyDescent="0.2">
      <c r="A399" s="69"/>
      <c r="B399" s="69"/>
      <c r="C399" s="69"/>
      <c r="D399" s="69"/>
      <c r="E399" s="69"/>
      <c r="F399" s="69"/>
    </row>
    <row r="400" spans="1:6" x14ac:dyDescent="0.2">
      <c r="A400" s="69"/>
      <c r="B400" s="69"/>
      <c r="C400" s="69"/>
      <c r="D400" s="69"/>
      <c r="E400" s="69"/>
      <c r="F400" s="69"/>
    </row>
    <row r="401" spans="1:6" x14ac:dyDescent="0.2">
      <c r="A401" s="69"/>
      <c r="B401" s="69"/>
      <c r="C401" s="69"/>
      <c r="D401" s="69"/>
      <c r="E401" s="69"/>
      <c r="F401" s="69"/>
    </row>
    <row r="402" spans="1:6" x14ac:dyDescent="0.2">
      <c r="A402" s="69"/>
      <c r="B402" s="69"/>
      <c r="C402" s="69"/>
      <c r="D402" s="69"/>
      <c r="E402" s="69"/>
      <c r="F402" s="69"/>
    </row>
    <row r="403" spans="1:6" x14ac:dyDescent="0.2">
      <c r="A403" s="69"/>
      <c r="B403" s="69"/>
      <c r="C403" s="69"/>
      <c r="D403" s="69"/>
      <c r="E403" s="69"/>
      <c r="F403" s="69"/>
    </row>
    <row r="404" spans="1:6" x14ac:dyDescent="0.2">
      <c r="A404" s="69"/>
      <c r="B404" s="69"/>
      <c r="C404" s="69"/>
      <c r="D404" s="69"/>
      <c r="E404" s="69"/>
      <c r="F404" s="69"/>
    </row>
    <row r="405" spans="1:6" x14ac:dyDescent="0.2">
      <c r="A405" s="69"/>
      <c r="B405" s="69"/>
      <c r="C405" s="69"/>
      <c r="D405" s="69"/>
      <c r="E405" s="69"/>
      <c r="F405" s="69"/>
    </row>
    <row r="406" spans="1:6" x14ac:dyDescent="0.2">
      <c r="A406" s="69"/>
      <c r="B406" s="69"/>
      <c r="C406" s="69"/>
      <c r="D406" s="69"/>
      <c r="E406" s="69"/>
      <c r="F406" s="69"/>
    </row>
    <row r="407" spans="1:6" x14ac:dyDescent="0.2">
      <c r="A407" s="69"/>
      <c r="B407" s="69"/>
      <c r="C407" s="69"/>
      <c r="D407" s="69"/>
      <c r="E407" s="69"/>
      <c r="F407" s="69"/>
    </row>
    <row r="408" spans="1:6" x14ac:dyDescent="0.2">
      <c r="A408" s="69"/>
      <c r="B408" s="69"/>
      <c r="C408" s="69"/>
      <c r="D408" s="69"/>
      <c r="E408" s="69"/>
      <c r="F408" s="69"/>
    </row>
    <row r="409" spans="1:6" x14ac:dyDescent="0.2">
      <c r="A409" s="69"/>
      <c r="B409" s="69"/>
      <c r="C409" s="69"/>
      <c r="D409" s="69"/>
      <c r="E409" s="69"/>
      <c r="F409" s="69"/>
    </row>
    <row r="410" spans="1:6" x14ac:dyDescent="0.2">
      <c r="A410" s="69"/>
      <c r="B410" s="69"/>
      <c r="C410" s="69"/>
      <c r="D410" s="69"/>
      <c r="E410" s="69"/>
      <c r="F410" s="69"/>
    </row>
    <row r="411" spans="1:6" x14ac:dyDescent="0.2">
      <c r="A411" s="69"/>
      <c r="B411" s="69"/>
      <c r="C411" s="69"/>
      <c r="D411" s="69"/>
      <c r="E411" s="69"/>
      <c r="F411" s="69"/>
    </row>
    <row r="412" spans="1:6" x14ac:dyDescent="0.2">
      <c r="A412" s="69"/>
      <c r="B412" s="69"/>
      <c r="C412" s="69"/>
      <c r="D412" s="69"/>
      <c r="E412" s="69"/>
      <c r="F412" s="69"/>
    </row>
    <row r="413" spans="1:6" x14ac:dyDescent="0.2">
      <c r="A413" s="69"/>
      <c r="B413" s="69"/>
      <c r="C413" s="69"/>
      <c r="D413" s="69"/>
      <c r="E413" s="69"/>
      <c r="F413" s="69"/>
    </row>
    <row r="414" spans="1:6" x14ac:dyDescent="0.2">
      <c r="A414" s="69"/>
      <c r="B414" s="69"/>
      <c r="C414" s="69"/>
      <c r="D414" s="69"/>
      <c r="E414" s="69"/>
      <c r="F414" s="69"/>
    </row>
    <row r="415" spans="1:6" x14ac:dyDescent="0.2">
      <c r="A415" s="69"/>
      <c r="B415" s="69"/>
      <c r="C415" s="69"/>
      <c r="D415" s="69"/>
      <c r="E415" s="69"/>
      <c r="F415" s="69"/>
    </row>
    <row r="416" spans="1:6" x14ac:dyDescent="0.2">
      <c r="A416" s="69"/>
      <c r="B416" s="69"/>
      <c r="C416" s="69"/>
      <c r="D416" s="69"/>
      <c r="E416" s="69"/>
      <c r="F416" s="69"/>
    </row>
    <row r="417" spans="1:6" x14ac:dyDescent="0.2">
      <c r="A417" s="69"/>
      <c r="B417" s="69"/>
      <c r="C417" s="69"/>
      <c r="D417" s="69"/>
      <c r="E417" s="69"/>
      <c r="F417" s="69"/>
    </row>
    <row r="418" spans="1:6" x14ac:dyDescent="0.2">
      <c r="A418" s="69"/>
      <c r="B418" s="69"/>
      <c r="C418" s="69"/>
      <c r="D418" s="69"/>
      <c r="E418" s="69"/>
      <c r="F418" s="69"/>
    </row>
    <row r="419" spans="1:6" x14ac:dyDescent="0.2">
      <c r="A419" s="69"/>
      <c r="B419" s="69"/>
      <c r="C419" s="69"/>
      <c r="D419" s="69"/>
      <c r="E419" s="69"/>
      <c r="F419" s="69"/>
    </row>
    <row r="420" spans="1:6" x14ac:dyDescent="0.2">
      <c r="A420" s="69"/>
      <c r="B420" s="69"/>
      <c r="C420" s="69"/>
      <c r="D420" s="69"/>
      <c r="E420" s="69"/>
      <c r="F420" s="69"/>
    </row>
    <row r="421" spans="1:6" x14ac:dyDescent="0.2">
      <c r="A421" s="69"/>
      <c r="B421" s="69"/>
      <c r="C421" s="69"/>
      <c r="D421" s="69"/>
      <c r="E421" s="69"/>
      <c r="F421" s="69"/>
    </row>
    <row r="422" spans="1:6" x14ac:dyDescent="0.2">
      <c r="A422" s="69"/>
      <c r="B422" s="69"/>
      <c r="C422" s="69"/>
      <c r="D422" s="69"/>
      <c r="E422" s="69"/>
      <c r="F422" s="69"/>
    </row>
    <row r="423" spans="1:6" x14ac:dyDescent="0.2">
      <c r="A423" s="69"/>
      <c r="B423" s="69"/>
      <c r="C423" s="69"/>
      <c r="D423" s="69"/>
      <c r="E423" s="69"/>
      <c r="F423" s="69"/>
    </row>
    <row r="424" spans="1:6" x14ac:dyDescent="0.2">
      <c r="A424" s="69"/>
      <c r="B424" s="69"/>
      <c r="C424" s="69"/>
      <c r="D424" s="69"/>
      <c r="E424" s="69"/>
      <c r="F424" s="69"/>
    </row>
    <row r="425" spans="1:6" x14ac:dyDescent="0.2">
      <c r="A425" s="69"/>
      <c r="B425" s="69"/>
      <c r="C425" s="69"/>
      <c r="D425" s="69"/>
      <c r="E425" s="69"/>
      <c r="F425" s="69"/>
    </row>
    <row r="426" spans="1:6" x14ac:dyDescent="0.2">
      <c r="A426" s="69"/>
      <c r="B426" s="69"/>
      <c r="C426" s="69"/>
      <c r="D426" s="69"/>
      <c r="E426" s="69"/>
      <c r="F426" s="69"/>
    </row>
    <row r="427" spans="1:6" x14ac:dyDescent="0.2">
      <c r="A427" s="69"/>
      <c r="B427" s="69"/>
      <c r="C427" s="69"/>
      <c r="D427" s="69"/>
      <c r="E427" s="69"/>
      <c r="F427" s="69"/>
    </row>
    <row r="428" spans="1:6" x14ac:dyDescent="0.2">
      <c r="A428" s="69"/>
      <c r="B428" s="69"/>
      <c r="C428" s="69"/>
      <c r="D428" s="69"/>
      <c r="E428" s="69"/>
      <c r="F428" s="69"/>
    </row>
    <row r="429" spans="1:6" x14ac:dyDescent="0.2">
      <c r="A429" s="69"/>
      <c r="B429" s="69"/>
      <c r="C429" s="69"/>
      <c r="D429" s="69"/>
      <c r="E429" s="69"/>
      <c r="F429" s="69"/>
    </row>
    <row r="430" spans="1:6" x14ac:dyDescent="0.2">
      <c r="A430" s="69"/>
      <c r="B430" s="69"/>
      <c r="C430" s="69"/>
      <c r="D430" s="69"/>
      <c r="E430" s="69"/>
      <c r="F430" s="69"/>
    </row>
    <row r="431" spans="1:6" x14ac:dyDescent="0.2">
      <c r="A431" s="69"/>
      <c r="B431" s="69"/>
      <c r="C431" s="69"/>
      <c r="D431" s="69"/>
      <c r="E431" s="69"/>
      <c r="F431" s="69"/>
    </row>
    <row r="432" spans="1:6" x14ac:dyDescent="0.2">
      <c r="A432" s="69"/>
      <c r="B432" s="69"/>
      <c r="C432" s="69"/>
      <c r="D432" s="69"/>
      <c r="E432" s="69"/>
      <c r="F432" s="69"/>
    </row>
    <row r="433" spans="1:6" x14ac:dyDescent="0.2">
      <c r="A433" s="69"/>
      <c r="B433" s="69"/>
      <c r="C433" s="69"/>
      <c r="D433" s="69"/>
      <c r="E433" s="69"/>
      <c r="F433" s="69"/>
    </row>
    <row r="434" spans="1:6" x14ac:dyDescent="0.2">
      <c r="A434" s="69"/>
      <c r="B434" s="69"/>
      <c r="C434" s="69"/>
      <c r="D434" s="69"/>
      <c r="E434" s="69"/>
      <c r="F434" s="69"/>
    </row>
    <row r="435" spans="1:6" x14ac:dyDescent="0.2">
      <c r="A435" s="69"/>
      <c r="B435" s="69"/>
      <c r="C435" s="69"/>
      <c r="D435" s="69"/>
      <c r="E435" s="69"/>
      <c r="F435" s="69"/>
    </row>
    <row r="436" spans="1:6" x14ac:dyDescent="0.2">
      <c r="A436" s="69"/>
      <c r="B436" s="69"/>
      <c r="C436" s="69"/>
      <c r="D436" s="69"/>
      <c r="E436" s="69"/>
      <c r="F436" s="69"/>
    </row>
    <row r="437" spans="1:6" x14ac:dyDescent="0.2">
      <c r="A437" s="69"/>
      <c r="B437" s="69"/>
      <c r="C437" s="69"/>
      <c r="D437" s="69"/>
      <c r="E437" s="69"/>
      <c r="F437" s="69"/>
    </row>
    <row r="438" spans="1:6" x14ac:dyDescent="0.2">
      <c r="A438" s="69"/>
      <c r="B438" s="69"/>
      <c r="C438" s="69"/>
      <c r="D438" s="69"/>
      <c r="E438" s="69"/>
      <c r="F438" s="69"/>
    </row>
    <row r="439" spans="1:6" x14ac:dyDescent="0.2">
      <c r="A439" s="69"/>
      <c r="B439" s="69"/>
      <c r="C439" s="69"/>
      <c r="D439" s="69"/>
      <c r="E439" s="69"/>
      <c r="F439" s="69"/>
    </row>
    <row r="440" spans="1:6" x14ac:dyDescent="0.2">
      <c r="A440" s="69"/>
      <c r="B440" s="69"/>
      <c r="C440" s="69"/>
      <c r="D440" s="69"/>
      <c r="E440" s="69"/>
      <c r="F440" s="69"/>
    </row>
    <row r="441" spans="1:6" x14ac:dyDescent="0.2">
      <c r="A441" s="69"/>
      <c r="B441" s="69"/>
      <c r="C441" s="69"/>
      <c r="D441" s="69"/>
      <c r="E441" s="69"/>
      <c r="F441" s="69"/>
    </row>
    <row r="442" spans="1:6" x14ac:dyDescent="0.2">
      <c r="A442" s="69"/>
      <c r="B442" s="69"/>
      <c r="C442" s="69"/>
      <c r="D442" s="69"/>
      <c r="E442" s="69"/>
      <c r="F442" s="69"/>
    </row>
    <row r="443" spans="1:6" x14ac:dyDescent="0.2">
      <c r="A443" s="69"/>
      <c r="B443" s="69"/>
      <c r="C443" s="69"/>
      <c r="D443" s="69"/>
      <c r="E443" s="69"/>
      <c r="F443" s="69"/>
    </row>
    <row r="444" spans="1:6" x14ac:dyDescent="0.2">
      <c r="A444" s="69"/>
      <c r="B444" s="69"/>
      <c r="C444" s="69"/>
      <c r="D444" s="69"/>
      <c r="E444" s="69"/>
      <c r="F444" s="69"/>
    </row>
    <row r="445" spans="1:6" x14ac:dyDescent="0.2">
      <c r="A445" s="69"/>
      <c r="B445" s="69"/>
      <c r="C445" s="69"/>
      <c r="D445" s="69"/>
      <c r="E445" s="69"/>
      <c r="F445" s="69"/>
    </row>
    <row r="446" spans="1:6" x14ac:dyDescent="0.2">
      <c r="A446" s="69"/>
      <c r="B446" s="69"/>
      <c r="C446" s="69"/>
      <c r="D446" s="69"/>
      <c r="E446" s="69"/>
      <c r="F446" s="69"/>
    </row>
    <row r="447" spans="1:6" x14ac:dyDescent="0.2">
      <c r="A447" s="69"/>
      <c r="B447" s="69"/>
      <c r="C447" s="69"/>
      <c r="D447" s="69"/>
      <c r="E447" s="69"/>
      <c r="F447" s="69"/>
    </row>
    <row r="448" spans="1:6" x14ac:dyDescent="0.2">
      <c r="A448" s="69"/>
      <c r="B448" s="69"/>
      <c r="C448" s="69"/>
      <c r="D448" s="69"/>
      <c r="E448" s="69"/>
      <c r="F448" s="69"/>
    </row>
    <row r="449" spans="1:6" x14ac:dyDescent="0.2">
      <c r="A449" s="69"/>
      <c r="B449" s="69"/>
      <c r="C449" s="69"/>
      <c r="D449" s="69"/>
      <c r="E449" s="69"/>
      <c r="F449" s="69"/>
    </row>
    <row r="450" spans="1:6" x14ac:dyDescent="0.2">
      <c r="A450" s="69"/>
      <c r="B450" s="69"/>
      <c r="C450" s="69"/>
      <c r="D450" s="69"/>
      <c r="E450" s="69"/>
      <c r="F450" s="69"/>
    </row>
    <row r="451" spans="1:6" x14ac:dyDescent="0.2">
      <c r="A451" s="69"/>
      <c r="B451" s="69"/>
      <c r="C451" s="69"/>
      <c r="D451" s="69"/>
      <c r="E451" s="69"/>
      <c r="F451" s="69"/>
    </row>
    <row r="452" spans="1:6" x14ac:dyDescent="0.2">
      <c r="A452" s="69"/>
      <c r="B452" s="69"/>
      <c r="C452" s="69"/>
      <c r="D452" s="69"/>
      <c r="E452" s="69"/>
      <c r="F452" s="69"/>
    </row>
    <row r="453" spans="1:6" x14ac:dyDescent="0.2">
      <c r="A453" s="69"/>
      <c r="B453" s="69"/>
      <c r="C453" s="69"/>
      <c r="D453" s="69"/>
      <c r="E453" s="69"/>
      <c r="F453" s="69"/>
    </row>
    <row r="454" spans="1:6" x14ac:dyDescent="0.2">
      <c r="A454" s="69"/>
      <c r="B454" s="69"/>
      <c r="C454" s="69"/>
      <c r="D454" s="69"/>
      <c r="E454" s="69"/>
      <c r="F454" s="69"/>
    </row>
    <row r="455" spans="1:6" x14ac:dyDescent="0.2">
      <c r="A455" s="69"/>
      <c r="B455" s="69"/>
      <c r="C455" s="69"/>
      <c r="D455" s="69"/>
      <c r="E455" s="69"/>
      <c r="F455" s="69"/>
    </row>
    <row r="456" spans="1:6" x14ac:dyDescent="0.2">
      <c r="A456" s="69"/>
      <c r="B456" s="69"/>
      <c r="C456" s="69"/>
      <c r="D456" s="69"/>
      <c r="E456" s="69"/>
      <c r="F456" s="69"/>
    </row>
    <row r="457" spans="1:6" x14ac:dyDescent="0.2">
      <c r="A457" s="69"/>
      <c r="B457" s="69"/>
      <c r="C457" s="69"/>
      <c r="D457" s="69"/>
      <c r="E457" s="69"/>
      <c r="F457" s="69"/>
    </row>
    <row r="458" spans="1:6" x14ac:dyDescent="0.2">
      <c r="A458" s="69"/>
      <c r="B458" s="69"/>
      <c r="C458" s="69"/>
      <c r="D458" s="69"/>
      <c r="E458" s="69"/>
      <c r="F458" s="69"/>
    </row>
    <row r="459" spans="1:6" x14ac:dyDescent="0.2">
      <c r="A459" s="69"/>
      <c r="B459" s="69"/>
      <c r="C459" s="69"/>
      <c r="D459" s="69"/>
      <c r="E459" s="69"/>
      <c r="F459" s="69"/>
    </row>
    <row r="460" spans="1:6" x14ac:dyDescent="0.2">
      <c r="A460" s="69"/>
      <c r="B460" s="69"/>
      <c r="C460" s="69"/>
      <c r="D460" s="69"/>
      <c r="E460" s="69"/>
      <c r="F460" s="69"/>
    </row>
    <row r="461" spans="1:6" x14ac:dyDescent="0.2">
      <c r="A461" s="69"/>
      <c r="B461" s="69"/>
      <c r="C461" s="69"/>
      <c r="D461" s="69"/>
      <c r="E461" s="69"/>
      <c r="F461" s="69"/>
    </row>
    <row r="462" spans="1:6" x14ac:dyDescent="0.2">
      <c r="A462" s="69"/>
      <c r="B462" s="69"/>
      <c r="C462" s="69"/>
      <c r="D462" s="69"/>
      <c r="E462" s="69"/>
      <c r="F462" s="69"/>
    </row>
    <row r="463" spans="1:6" x14ac:dyDescent="0.2">
      <c r="A463" s="69"/>
      <c r="B463" s="69"/>
      <c r="C463" s="69"/>
      <c r="D463" s="69"/>
      <c r="E463" s="69"/>
      <c r="F463" s="69"/>
    </row>
    <row r="464" spans="1:6" x14ac:dyDescent="0.2">
      <c r="A464" s="69"/>
      <c r="B464" s="69"/>
      <c r="C464" s="69"/>
      <c r="D464" s="69"/>
      <c r="E464" s="69"/>
      <c r="F464" s="69"/>
    </row>
    <row r="465" spans="1:6" x14ac:dyDescent="0.2">
      <c r="A465" s="69"/>
      <c r="B465" s="69"/>
      <c r="C465" s="69"/>
      <c r="D465" s="69"/>
      <c r="E465" s="69"/>
      <c r="F465" s="69"/>
    </row>
    <row r="466" spans="1:6" x14ac:dyDescent="0.2">
      <c r="A466" s="69"/>
      <c r="B466" s="69"/>
      <c r="C466" s="69"/>
      <c r="D466" s="69"/>
      <c r="E466" s="69"/>
      <c r="F466" s="69"/>
    </row>
    <row r="467" spans="1:6" x14ac:dyDescent="0.2">
      <c r="A467" s="69"/>
      <c r="B467" s="69"/>
      <c r="C467" s="69"/>
      <c r="D467" s="69"/>
      <c r="E467" s="69"/>
      <c r="F467" s="69"/>
    </row>
    <row r="468" spans="1:6" x14ac:dyDescent="0.2">
      <c r="A468" s="69"/>
      <c r="B468" s="69"/>
      <c r="C468" s="69"/>
      <c r="D468" s="69"/>
      <c r="E468" s="69"/>
      <c r="F468" s="69"/>
    </row>
    <row r="469" spans="1:6" x14ac:dyDescent="0.2">
      <c r="A469" s="69"/>
      <c r="B469" s="69"/>
      <c r="C469" s="69"/>
      <c r="D469" s="69"/>
      <c r="E469" s="69"/>
      <c r="F469" s="69"/>
    </row>
    <row r="470" spans="1:6" x14ac:dyDescent="0.2">
      <c r="A470" s="69"/>
      <c r="B470" s="69"/>
      <c r="C470" s="69"/>
      <c r="D470" s="69"/>
      <c r="E470" s="69"/>
      <c r="F470" s="69"/>
    </row>
    <row r="471" spans="1:6" x14ac:dyDescent="0.2">
      <c r="A471" s="69"/>
      <c r="B471" s="69"/>
      <c r="C471" s="69"/>
      <c r="D471" s="69"/>
      <c r="E471" s="69"/>
      <c r="F471" s="69"/>
    </row>
    <row r="472" spans="1:6" x14ac:dyDescent="0.2">
      <c r="A472" s="69"/>
      <c r="B472" s="69"/>
      <c r="C472" s="69"/>
      <c r="D472" s="69"/>
      <c r="E472" s="69"/>
      <c r="F472" s="69"/>
    </row>
    <row r="473" spans="1:6" x14ac:dyDescent="0.2">
      <c r="A473" s="69"/>
      <c r="B473" s="69"/>
      <c r="C473" s="69"/>
      <c r="D473" s="69"/>
      <c r="E473" s="69"/>
      <c r="F473" s="69"/>
    </row>
    <row r="474" spans="1:6" x14ac:dyDescent="0.2">
      <c r="A474" s="69"/>
      <c r="B474" s="69"/>
      <c r="C474" s="69"/>
      <c r="D474" s="69"/>
      <c r="E474" s="69"/>
      <c r="F474" s="69"/>
    </row>
    <row r="475" spans="1:6" x14ac:dyDescent="0.2">
      <c r="A475" s="69"/>
      <c r="B475" s="69"/>
      <c r="C475" s="69"/>
      <c r="D475" s="69"/>
      <c r="E475" s="69"/>
      <c r="F475" s="69"/>
    </row>
    <row r="476" spans="1:6" x14ac:dyDescent="0.2">
      <c r="A476" s="69"/>
      <c r="B476" s="69"/>
      <c r="C476" s="69"/>
      <c r="D476" s="69"/>
      <c r="E476" s="69"/>
      <c r="F476" s="69"/>
    </row>
    <row r="477" spans="1:6" x14ac:dyDescent="0.2">
      <c r="A477" s="69"/>
      <c r="B477" s="69"/>
      <c r="C477" s="69"/>
      <c r="D477" s="69"/>
      <c r="E477" s="69"/>
      <c r="F477" s="69"/>
    </row>
    <row r="478" spans="1:6" x14ac:dyDescent="0.2">
      <c r="A478" s="69"/>
      <c r="B478" s="69"/>
      <c r="C478" s="69"/>
      <c r="D478" s="69"/>
      <c r="E478" s="69"/>
      <c r="F478" s="69"/>
    </row>
    <row r="479" spans="1:6" x14ac:dyDescent="0.2">
      <c r="A479" s="69"/>
      <c r="B479" s="69"/>
      <c r="C479" s="69"/>
      <c r="D479" s="69"/>
      <c r="E479" s="69"/>
      <c r="F479" s="69"/>
    </row>
    <row r="480" spans="1:6" x14ac:dyDescent="0.2">
      <c r="A480" s="69"/>
      <c r="B480" s="69"/>
      <c r="C480" s="69"/>
      <c r="D480" s="69"/>
      <c r="E480" s="69"/>
      <c r="F480" s="69"/>
    </row>
    <row r="481" spans="1:6" x14ac:dyDescent="0.2">
      <c r="A481" s="69"/>
      <c r="B481" s="69"/>
      <c r="C481" s="69"/>
      <c r="D481" s="69"/>
      <c r="E481" s="69"/>
      <c r="F481" s="69"/>
    </row>
    <row r="482" spans="1:6" x14ac:dyDescent="0.2">
      <c r="A482" s="69"/>
      <c r="B482" s="69"/>
      <c r="C482" s="69"/>
      <c r="D482" s="69"/>
      <c r="E482" s="69"/>
      <c r="F482" s="69"/>
    </row>
    <row r="483" spans="1:6" x14ac:dyDescent="0.2">
      <c r="A483" s="69"/>
      <c r="B483" s="69"/>
      <c r="C483" s="69"/>
      <c r="D483" s="69"/>
      <c r="E483" s="69"/>
      <c r="F483" s="69"/>
    </row>
    <row r="484" spans="1:6" x14ac:dyDescent="0.2">
      <c r="A484" s="69"/>
      <c r="B484" s="69"/>
      <c r="C484" s="69"/>
      <c r="D484" s="69"/>
      <c r="E484" s="69"/>
      <c r="F484" s="69"/>
    </row>
    <row r="485" spans="1:6" x14ac:dyDescent="0.2">
      <c r="A485" s="69"/>
      <c r="B485" s="69"/>
      <c r="C485" s="69"/>
      <c r="D485" s="69"/>
      <c r="E485" s="69"/>
      <c r="F485" s="69"/>
    </row>
    <row r="486" spans="1:6" x14ac:dyDescent="0.2">
      <c r="A486" s="69"/>
      <c r="B486" s="69"/>
      <c r="C486" s="69"/>
      <c r="D486" s="69"/>
      <c r="E486" s="69"/>
      <c r="F486" s="69"/>
    </row>
    <row r="487" spans="1:6" x14ac:dyDescent="0.2">
      <c r="A487" s="69"/>
      <c r="B487" s="69"/>
      <c r="C487" s="69"/>
      <c r="D487" s="69"/>
      <c r="E487" s="69"/>
      <c r="F487" s="69"/>
    </row>
    <row r="488" spans="1:6" x14ac:dyDescent="0.2">
      <c r="A488" s="69"/>
      <c r="B488" s="69"/>
      <c r="C488" s="69"/>
      <c r="D488" s="69"/>
      <c r="E488" s="69"/>
      <c r="F488" s="69"/>
    </row>
    <row r="489" spans="1:6" x14ac:dyDescent="0.2">
      <c r="A489" s="69"/>
      <c r="B489" s="69"/>
      <c r="C489" s="69"/>
      <c r="D489" s="69"/>
      <c r="E489" s="69"/>
      <c r="F489" s="69"/>
    </row>
    <row r="490" spans="1:6" x14ac:dyDescent="0.2">
      <c r="A490" s="69"/>
      <c r="B490" s="69"/>
      <c r="C490" s="69"/>
      <c r="D490" s="69"/>
      <c r="E490" s="69"/>
      <c r="F490" s="69"/>
    </row>
    <row r="491" spans="1:6" x14ac:dyDescent="0.2">
      <c r="A491" s="69"/>
      <c r="B491" s="69"/>
      <c r="C491" s="69"/>
      <c r="D491" s="69"/>
      <c r="E491" s="69"/>
      <c r="F491" s="69"/>
    </row>
    <row r="492" spans="1:6" x14ac:dyDescent="0.2">
      <c r="A492" s="69"/>
      <c r="B492" s="69"/>
      <c r="C492" s="69"/>
      <c r="D492" s="69"/>
      <c r="E492" s="69"/>
      <c r="F492" s="69"/>
    </row>
    <row r="493" spans="1:6" x14ac:dyDescent="0.2">
      <c r="A493" s="69"/>
      <c r="B493" s="69"/>
      <c r="C493" s="69"/>
      <c r="D493" s="69"/>
      <c r="E493" s="69"/>
      <c r="F493" s="69"/>
    </row>
    <row r="494" spans="1:6" x14ac:dyDescent="0.2">
      <c r="A494" s="69"/>
      <c r="B494" s="69"/>
      <c r="C494" s="69"/>
      <c r="D494" s="69"/>
      <c r="E494" s="69"/>
      <c r="F494" s="69"/>
    </row>
    <row r="495" spans="1:6" x14ac:dyDescent="0.2">
      <c r="A495" s="69"/>
      <c r="B495" s="69"/>
      <c r="C495" s="69"/>
      <c r="D495" s="69"/>
      <c r="E495" s="69"/>
      <c r="F495" s="69"/>
    </row>
    <row r="496" spans="1:6" x14ac:dyDescent="0.2">
      <c r="A496" s="69"/>
      <c r="B496" s="69"/>
      <c r="C496" s="69"/>
      <c r="D496" s="69"/>
      <c r="E496" s="69"/>
      <c r="F496" s="69"/>
    </row>
    <row r="497" spans="1:6" x14ac:dyDescent="0.2">
      <c r="A497" s="69"/>
      <c r="B497" s="69"/>
      <c r="C497" s="69"/>
      <c r="D497" s="69"/>
      <c r="E497" s="69"/>
      <c r="F497" s="69"/>
    </row>
    <row r="498" spans="1:6" x14ac:dyDescent="0.2">
      <c r="A498" s="69"/>
      <c r="B498" s="69"/>
      <c r="C498" s="69"/>
      <c r="D498" s="69"/>
      <c r="E498" s="69"/>
      <c r="F498" s="69"/>
    </row>
    <row r="499" spans="1:6" x14ac:dyDescent="0.2">
      <c r="A499" s="69"/>
      <c r="B499" s="69"/>
      <c r="C499" s="69"/>
      <c r="D499" s="69"/>
      <c r="E499" s="69"/>
      <c r="F499" s="69"/>
    </row>
    <row r="500" spans="1:6" x14ac:dyDescent="0.2">
      <c r="A500" s="69"/>
      <c r="B500" s="69"/>
      <c r="C500" s="69"/>
      <c r="D500" s="69"/>
      <c r="E500" s="69"/>
      <c r="F500" s="69"/>
    </row>
    <row r="501" spans="1:6" x14ac:dyDescent="0.2">
      <c r="A501" s="69"/>
      <c r="B501" s="69"/>
      <c r="C501" s="69"/>
      <c r="D501" s="69"/>
      <c r="E501" s="69"/>
      <c r="F501" s="69"/>
    </row>
    <row r="502" spans="1:6" x14ac:dyDescent="0.2">
      <c r="A502" s="69"/>
      <c r="B502" s="69"/>
      <c r="C502" s="69"/>
      <c r="D502" s="69"/>
      <c r="E502" s="69"/>
      <c r="F502" s="69"/>
    </row>
    <row r="503" spans="1:6" x14ac:dyDescent="0.2">
      <c r="A503" s="69"/>
      <c r="B503" s="69"/>
      <c r="C503" s="69"/>
      <c r="D503" s="69"/>
      <c r="E503" s="69"/>
      <c r="F503" s="69"/>
    </row>
    <row r="504" spans="1:6" x14ac:dyDescent="0.2">
      <c r="A504" s="69"/>
      <c r="B504" s="69"/>
      <c r="C504" s="69"/>
      <c r="D504" s="69"/>
      <c r="E504" s="69"/>
      <c r="F504" s="69"/>
    </row>
    <row r="505" spans="1:6" x14ac:dyDescent="0.2">
      <c r="A505" s="69"/>
      <c r="B505" s="69"/>
      <c r="C505" s="69"/>
      <c r="D505" s="69"/>
      <c r="E505" s="69"/>
      <c r="F505" s="69"/>
    </row>
    <row r="506" spans="1:6" x14ac:dyDescent="0.2">
      <c r="A506" s="69"/>
      <c r="B506" s="69"/>
      <c r="C506" s="69"/>
      <c r="D506" s="69"/>
      <c r="E506" s="69"/>
      <c r="F506" s="69"/>
    </row>
    <row r="507" spans="1:6" x14ac:dyDescent="0.2">
      <c r="A507" s="69"/>
      <c r="B507" s="69"/>
      <c r="C507" s="69"/>
      <c r="D507" s="69"/>
      <c r="E507" s="69"/>
      <c r="F507" s="69"/>
    </row>
    <row r="508" spans="1:6" x14ac:dyDescent="0.2">
      <c r="A508" s="69"/>
      <c r="B508" s="69"/>
      <c r="C508" s="69"/>
      <c r="D508" s="69"/>
      <c r="E508" s="69"/>
      <c r="F508" s="69"/>
    </row>
    <row r="509" spans="1:6" x14ac:dyDescent="0.2">
      <c r="A509" s="69"/>
      <c r="B509" s="69"/>
      <c r="C509" s="69"/>
      <c r="D509" s="69"/>
      <c r="E509" s="69"/>
      <c r="F509" s="69"/>
    </row>
    <row r="510" spans="1:6" x14ac:dyDescent="0.2">
      <c r="A510" s="69"/>
      <c r="B510" s="69"/>
      <c r="C510" s="69"/>
      <c r="D510" s="69"/>
      <c r="E510" s="69"/>
      <c r="F510" s="69"/>
    </row>
    <row r="511" spans="1:6" x14ac:dyDescent="0.2">
      <c r="A511" s="69"/>
      <c r="B511" s="69"/>
      <c r="C511" s="69"/>
      <c r="D511" s="69"/>
      <c r="E511" s="69"/>
      <c r="F511" s="69"/>
    </row>
    <row r="512" spans="1:6" x14ac:dyDescent="0.2">
      <c r="A512" s="69"/>
      <c r="B512" s="69"/>
      <c r="C512" s="69"/>
      <c r="D512" s="69"/>
      <c r="E512" s="69"/>
      <c r="F512" s="69"/>
    </row>
    <row r="513" spans="1:6" x14ac:dyDescent="0.2">
      <c r="A513" s="69"/>
      <c r="B513" s="69"/>
      <c r="C513" s="69"/>
      <c r="D513" s="69"/>
      <c r="E513" s="69"/>
      <c r="F513" s="69"/>
    </row>
    <row r="514" spans="1:6" x14ac:dyDescent="0.2">
      <c r="A514" s="69"/>
      <c r="B514" s="69"/>
      <c r="C514" s="69"/>
      <c r="D514" s="69"/>
      <c r="E514" s="69"/>
      <c r="F514" s="69"/>
    </row>
    <row r="515" spans="1:6" x14ac:dyDescent="0.2">
      <c r="A515" s="69"/>
      <c r="B515" s="69"/>
      <c r="C515" s="69"/>
      <c r="D515" s="69"/>
      <c r="E515" s="69"/>
      <c r="F515" s="69"/>
    </row>
    <row r="516" spans="1:6" x14ac:dyDescent="0.2">
      <c r="A516" s="69"/>
      <c r="B516" s="69"/>
      <c r="C516" s="69"/>
      <c r="D516" s="69"/>
      <c r="E516" s="69"/>
      <c r="F516" s="69"/>
    </row>
    <row r="517" spans="1:6" x14ac:dyDescent="0.2">
      <c r="A517" s="69"/>
      <c r="B517" s="69"/>
      <c r="C517" s="69"/>
      <c r="D517" s="69"/>
      <c r="E517" s="69"/>
      <c r="F517" s="69"/>
    </row>
    <row r="518" spans="1:6" x14ac:dyDescent="0.2">
      <c r="A518" s="69"/>
      <c r="B518" s="69"/>
      <c r="C518" s="69"/>
      <c r="D518" s="69"/>
      <c r="E518" s="69"/>
      <c r="F518" s="69"/>
    </row>
    <row r="519" spans="1:6" x14ac:dyDescent="0.2">
      <c r="A519" s="69"/>
      <c r="B519" s="69"/>
      <c r="C519" s="69"/>
      <c r="D519" s="69"/>
      <c r="E519" s="69"/>
      <c r="F519" s="69"/>
    </row>
    <row r="520" spans="1:6" x14ac:dyDescent="0.2">
      <c r="A520" s="69"/>
      <c r="B520" s="69"/>
      <c r="C520" s="69"/>
      <c r="D520" s="69"/>
      <c r="E520" s="69"/>
      <c r="F520" s="69"/>
    </row>
    <row r="521" spans="1:6" x14ac:dyDescent="0.2">
      <c r="A521" s="69"/>
      <c r="B521" s="69"/>
      <c r="C521" s="69"/>
      <c r="D521" s="69"/>
      <c r="E521" s="69"/>
      <c r="F521" s="69"/>
    </row>
    <row r="522" spans="1:6" x14ac:dyDescent="0.2">
      <c r="A522" s="69"/>
      <c r="B522" s="69"/>
      <c r="C522" s="69"/>
      <c r="D522" s="69"/>
      <c r="E522" s="69"/>
      <c r="F522" s="69"/>
    </row>
    <row r="523" spans="1:6" x14ac:dyDescent="0.2">
      <c r="A523" s="69"/>
      <c r="B523" s="69"/>
      <c r="C523" s="69"/>
      <c r="D523" s="69"/>
      <c r="E523" s="69"/>
      <c r="F523" s="69"/>
    </row>
    <row r="524" spans="1:6" x14ac:dyDescent="0.2">
      <c r="A524" s="69"/>
      <c r="B524" s="69"/>
      <c r="C524" s="69"/>
      <c r="D524" s="69"/>
      <c r="E524" s="69"/>
      <c r="F524" s="69"/>
    </row>
    <row r="525" spans="1:6" x14ac:dyDescent="0.2">
      <c r="A525" s="69"/>
      <c r="B525" s="69"/>
      <c r="C525" s="69"/>
      <c r="D525" s="69"/>
      <c r="E525" s="69"/>
      <c r="F525" s="69"/>
    </row>
    <row r="526" spans="1:6" x14ac:dyDescent="0.2">
      <c r="A526" s="69"/>
      <c r="B526" s="69"/>
      <c r="C526" s="69"/>
      <c r="D526" s="69"/>
      <c r="E526" s="69"/>
      <c r="F526" s="69"/>
    </row>
    <row r="527" spans="1:6" x14ac:dyDescent="0.2">
      <c r="A527" s="69"/>
      <c r="B527" s="69"/>
      <c r="C527" s="69"/>
      <c r="D527" s="69"/>
      <c r="E527" s="69"/>
      <c r="F527" s="69"/>
    </row>
    <row r="528" spans="1:6" x14ac:dyDescent="0.2">
      <c r="A528" s="69"/>
      <c r="B528" s="69"/>
      <c r="C528" s="69"/>
      <c r="D528" s="69"/>
      <c r="E528" s="69"/>
      <c r="F528" s="69"/>
    </row>
    <row r="529" spans="1:6" x14ac:dyDescent="0.2">
      <c r="A529" s="69"/>
      <c r="B529" s="69"/>
      <c r="C529" s="69"/>
      <c r="D529" s="69"/>
      <c r="E529" s="69"/>
      <c r="F529" s="69"/>
    </row>
    <row r="530" spans="1:6" x14ac:dyDescent="0.2">
      <c r="A530" s="69"/>
      <c r="B530" s="69"/>
      <c r="C530" s="69"/>
      <c r="D530" s="69"/>
      <c r="E530" s="69"/>
      <c r="F530" s="69"/>
    </row>
    <row r="531" spans="1:6" x14ac:dyDescent="0.2">
      <c r="A531" s="69"/>
      <c r="B531" s="69"/>
      <c r="C531" s="69"/>
      <c r="D531" s="69"/>
      <c r="E531" s="69"/>
      <c r="F531" s="69"/>
    </row>
    <row r="532" spans="1:6" x14ac:dyDescent="0.2">
      <c r="A532" s="69"/>
      <c r="B532" s="69"/>
      <c r="C532" s="69"/>
      <c r="D532" s="69"/>
      <c r="E532" s="69"/>
      <c r="F532" s="69"/>
    </row>
    <row r="533" spans="1:6" x14ac:dyDescent="0.2">
      <c r="A533" s="69"/>
      <c r="B533" s="69"/>
      <c r="C533" s="69"/>
      <c r="D533" s="69"/>
      <c r="E533" s="69"/>
      <c r="F533" s="69"/>
    </row>
    <row r="534" spans="1:6" x14ac:dyDescent="0.2">
      <c r="A534" s="69"/>
      <c r="B534" s="69"/>
      <c r="C534" s="69"/>
      <c r="D534" s="69"/>
      <c r="E534" s="69"/>
      <c r="F534" s="69"/>
    </row>
    <row r="535" spans="1:6" x14ac:dyDescent="0.2">
      <c r="A535" s="69"/>
      <c r="B535" s="69"/>
      <c r="C535" s="69"/>
      <c r="D535" s="69"/>
      <c r="E535" s="69"/>
      <c r="F535" s="69"/>
    </row>
    <row r="536" spans="1:6" x14ac:dyDescent="0.2">
      <c r="A536" s="69"/>
      <c r="B536" s="69"/>
      <c r="C536" s="69"/>
      <c r="D536" s="69"/>
      <c r="E536" s="69"/>
      <c r="F536" s="69"/>
    </row>
    <row r="537" spans="1:6" x14ac:dyDescent="0.2">
      <c r="A537" s="69"/>
      <c r="B537" s="69"/>
      <c r="C537" s="69"/>
      <c r="D537" s="69"/>
      <c r="E537" s="69"/>
      <c r="F537" s="69"/>
    </row>
    <row r="538" spans="1:6" x14ac:dyDescent="0.2">
      <c r="A538" s="69"/>
      <c r="B538" s="69"/>
      <c r="C538" s="69"/>
      <c r="D538" s="69"/>
      <c r="E538" s="69"/>
      <c r="F538" s="69"/>
    </row>
    <row r="539" spans="1:6" x14ac:dyDescent="0.2">
      <c r="A539" s="69"/>
      <c r="B539" s="69"/>
      <c r="C539" s="69"/>
      <c r="D539" s="69"/>
      <c r="E539" s="69"/>
      <c r="F539" s="69"/>
    </row>
    <row r="540" spans="1:6" x14ac:dyDescent="0.2">
      <c r="A540" s="69"/>
      <c r="B540" s="69"/>
      <c r="C540" s="69"/>
      <c r="D540" s="69"/>
      <c r="E540" s="69"/>
      <c r="F540" s="69"/>
    </row>
    <row r="541" spans="1:6" x14ac:dyDescent="0.2">
      <c r="A541" s="69"/>
      <c r="B541" s="69"/>
      <c r="C541" s="69"/>
      <c r="D541" s="69"/>
      <c r="E541" s="69"/>
      <c r="F541" s="69"/>
    </row>
    <row r="542" spans="1:6" x14ac:dyDescent="0.2">
      <c r="A542" s="69"/>
      <c r="B542" s="69"/>
      <c r="C542" s="69"/>
      <c r="D542" s="69"/>
      <c r="E542" s="69"/>
      <c r="F542" s="69"/>
    </row>
    <row r="543" spans="1:6" x14ac:dyDescent="0.2">
      <c r="A543" s="69"/>
      <c r="B543" s="69"/>
      <c r="C543" s="69"/>
      <c r="D543" s="69"/>
      <c r="E543" s="69"/>
      <c r="F543" s="69"/>
    </row>
    <row r="544" spans="1:6" x14ac:dyDescent="0.2">
      <c r="A544" s="69"/>
      <c r="B544" s="69"/>
      <c r="C544" s="69"/>
      <c r="D544" s="69"/>
      <c r="E544" s="69"/>
      <c r="F544" s="69"/>
    </row>
    <row r="545" spans="1:6" x14ac:dyDescent="0.2">
      <c r="A545" s="69"/>
      <c r="B545" s="69"/>
      <c r="C545" s="69"/>
      <c r="D545" s="69"/>
      <c r="E545" s="69"/>
      <c r="F545" s="69"/>
    </row>
    <row r="546" spans="1:6" x14ac:dyDescent="0.2">
      <c r="A546" s="69"/>
      <c r="B546" s="69"/>
      <c r="C546" s="69"/>
      <c r="D546" s="69"/>
      <c r="E546" s="69"/>
      <c r="F546" s="69"/>
    </row>
    <row r="547" spans="1:6" x14ac:dyDescent="0.2">
      <c r="A547" s="69"/>
      <c r="B547" s="69"/>
      <c r="C547" s="69"/>
      <c r="D547" s="69"/>
      <c r="E547" s="69"/>
      <c r="F547" s="69"/>
    </row>
    <row r="548" spans="1:6" x14ac:dyDescent="0.2">
      <c r="A548" s="69"/>
      <c r="B548" s="69"/>
      <c r="C548" s="69"/>
      <c r="D548" s="69"/>
      <c r="E548" s="69"/>
      <c r="F548" s="69"/>
    </row>
    <row r="549" spans="1:6" x14ac:dyDescent="0.2">
      <c r="A549" s="69"/>
      <c r="B549" s="69"/>
      <c r="C549" s="69"/>
      <c r="D549" s="69"/>
      <c r="E549" s="69"/>
      <c r="F549" s="69"/>
    </row>
    <row r="550" spans="1:6" x14ac:dyDescent="0.2">
      <c r="A550" s="69"/>
      <c r="B550" s="69"/>
      <c r="C550" s="69"/>
      <c r="D550" s="69"/>
      <c r="E550" s="69"/>
      <c r="F550" s="69"/>
    </row>
    <row r="551" spans="1:6" x14ac:dyDescent="0.2">
      <c r="A551" s="69"/>
      <c r="B551" s="69"/>
      <c r="C551" s="69"/>
      <c r="D551" s="69"/>
      <c r="E551" s="69"/>
      <c r="F551" s="69"/>
    </row>
    <row r="552" spans="1:6" x14ac:dyDescent="0.2">
      <c r="A552" s="69"/>
      <c r="B552" s="69"/>
      <c r="C552" s="69"/>
      <c r="D552" s="69"/>
      <c r="E552" s="69"/>
      <c r="F552" s="69"/>
    </row>
    <row r="553" spans="1:6" x14ac:dyDescent="0.2">
      <c r="A553" s="69"/>
      <c r="B553" s="69"/>
      <c r="C553" s="69"/>
      <c r="D553" s="69"/>
      <c r="E553" s="69"/>
      <c r="F553" s="69"/>
    </row>
    <row r="554" spans="1:6" x14ac:dyDescent="0.2">
      <c r="A554" s="69"/>
      <c r="B554" s="69"/>
      <c r="C554" s="69"/>
      <c r="D554" s="69"/>
      <c r="E554" s="69"/>
      <c r="F554" s="69"/>
    </row>
    <row r="555" spans="1:6" x14ac:dyDescent="0.2">
      <c r="A555" s="69"/>
      <c r="B555" s="69"/>
      <c r="C555" s="69"/>
      <c r="D555" s="69"/>
      <c r="E555" s="69"/>
      <c r="F555" s="69"/>
    </row>
    <row r="556" spans="1:6" x14ac:dyDescent="0.2">
      <c r="A556" s="69"/>
      <c r="B556" s="69"/>
      <c r="C556" s="69"/>
      <c r="D556" s="69"/>
      <c r="E556" s="69"/>
      <c r="F556" s="69"/>
    </row>
    <row r="557" spans="1:6" x14ac:dyDescent="0.2">
      <c r="A557" s="69"/>
      <c r="B557" s="69"/>
      <c r="C557" s="69"/>
      <c r="D557" s="69"/>
      <c r="E557" s="69"/>
      <c r="F557" s="69"/>
    </row>
    <row r="558" spans="1:6" x14ac:dyDescent="0.2">
      <c r="A558" s="69"/>
      <c r="B558" s="69"/>
      <c r="C558" s="69"/>
      <c r="D558" s="69"/>
      <c r="E558" s="69"/>
      <c r="F558" s="69"/>
    </row>
    <row r="559" spans="1:6" x14ac:dyDescent="0.2">
      <c r="A559" s="69"/>
      <c r="B559" s="69"/>
      <c r="C559" s="69"/>
      <c r="D559" s="69"/>
      <c r="E559" s="69"/>
      <c r="F559" s="69"/>
    </row>
    <row r="560" spans="1:6" x14ac:dyDescent="0.2">
      <c r="A560" s="69"/>
      <c r="B560" s="69"/>
      <c r="C560" s="69"/>
      <c r="D560" s="69"/>
      <c r="E560" s="69"/>
      <c r="F560" s="69"/>
    </row>
    <row r="561" spans="1:6" x14ac:dyDescent="0.2">
      <c r="A561" s="69"/>
      <c r="B561" s="69"/>
      <c r="C561" s="69"/>
      <c r="D561" s="69"/>
      <c r="E561" s="69"/>
      <c r="F561" s="69"/>
    </row>
    <row r="562" spans="1:6" x14ac:dyDescent="0.2">
      <c r="A562" s="69"/>
      <c r="B562" s="69"/>
      <c r="C562" s="69"/>
      <c r="D562" s="69"/>
      <c r="E562" s="69"/>
      <c r="F562" s="69"/>
    </row>
    <row r="563" spans="1:6" x14ac:dyDescent="0.2">
      <c r="A563" s="69"/>
      <c r="B563" s="69"/>
      <c r="C563" s="69"/>
      <c r="D563" s="69"/>
      <c r="E563" s="69"/>
      <c r="F563" s="69"/>
    </row>
    <row r="564" spans="1:6" x14ac:dyDescent="0.2">
      <c r="A564" s="69"/>
      <c r="B564" s="69"/>
      <c r="C564" s="69"/>
      <c r="D564" s="69"/>
      <c r="E564" s="69"/>
      <c r="F564" s="69"/>
    </row>
    <row r="565" spans="1:6" x14ac:dyDescent="0.2">
      <c r="A565" s="69"/>
      <c r="B565" s="69"/>
      <c r="C565" s="69"/>
      <c r="D565" s="69"/>
      <c r="E565" s="69"/>
      <c r="F565" s="69"/>
    </row>
    <row r="566" spans="1:6" x14ac:dyDescent="0.2">
      <c r="A566" s="69"/>
      <c r="B566" s="69"/>
      <c r="C566" s="69"/>
      <c r="D566" s="69"/>
      <c r="E566" s="69"/>
      <c r="F566" s="69"/>
    </row>
    <row r="567" spans="1:6" x14ac:dyDescent="0.2">
      <c r="A567" s="69"/>
      <c r="B567" s="69"/>
      <c r="C567" s="69"/>
      <c r="D567" s="69"/>
      <c r="E567" s="69"/>
      <c r="F567" s="69"/>
    </row>
    <row r="568" spans="1:6" x14ac:dyDescent="0.2">
      <c r="A568" s="69"/>
      <c r="B568" s="69"/>
      <c r="C568" s="69"/>
      <c r="D568" s="69"/>
      <c r="E568" s="69"/>
      <c r="F568" s="69"/>
    </row>
    <row r="569" spans="1:6" x14ac:dyDescent="0.2">
      <c r="A569" s="69"/>
      <c r="B569" s="69"/>
      <c r="C569" s="69"/>
      <c r="D569" s="69"/>
      <c r="E569" s="69"/>
      <c r="F569" s="69"/>
    </row>
    <row r="570" spans="1:6" x14ac:dyDescent="0.2">
      <c r="A570" s="69"/>
      <c r="B570" s="69"/>
      <c r="C570" s="69"/>
      <c r="D570" s="69"/>
      <c r="E570" s="69"/>
      <c r="F570" s="69"/>
    </row>
    <row r="571" spans="1:6" x14ac:dyDescent="0.2">
      <c r="A571" s="69"/>
      <c r="B571" s="69"/>
      <c r="C571" s="69"/>
      <c r="D571" s="69"/>
      <c r="E571" s="69"/>
      <c r="F571" s="69"/>
    </row>
    <row r="572" spans="1:6" x14ac:dyDescent="0.2">
      <c r="A572" s="69"/>
      <c r="B572" s="69"/>
      <c r="C572" s="69"/>
      <c r="D572" s="69"/>
      <c r="E572" s="69"/>
      <c r="F572" s="69"/>
    </row>
    <row r="573" spans="1:6" x14ac:dyDescent="0.2">
      <c r="A573" s="69"/>
      <c r="B573" s="69"/>
      <c r="C573" s="69"/>
      <c r="D573" s="69"/>
      <c r="E573" s="69"/>
      <c r="F573" s="69"/>
    </row>
    <row r="574" spans="1:6" x14ac:dyDescent="0.2">
      <c r="A574" s="69"/>
      <c r="B574" s="69"/>
      <c r="C574" s="69"/>
      <c r="D574" s="69"/>
      <c r="E574" s="69"/>
      <c r="F574" s="69"/>
    </row>
    <row r="575" spans="1:6" x14ac:dyDescent="0.2">
      <c r="A575" s="69"/>
      <c r="B575" s="69"/>
      <c r="C575" s="69"/>
      <c r="D575" s="69"/>
      <c r="E575" s="69"/>
      <c r="F575" s="69"/>
    </row>
    <row r="576" spans="1:6" x14ac:dyDescent="0.2">
      <c r="A576" s="69"/>
      <c r="B576" s="69"/>
      <c r="C576" s="69"/>
      <c r="D576" s="69"/>
      <c r="E576" s="69"/>
      <c r="F576" s="69"/>
    </row>
    <row r="577" spans="1:6" x14ac:dyDescent="0.2">
      <c r="A577" s="69"/>
      <c r="B577" s="69"/>
      <c r="C577" s="69"/>
      <c r="D577" s="69"/>
      <c r="E577" s="69"/>
      <c r="F577" s="69"/>
    </row>
    <row r="578" spans="1:6" x14ac:dyDescent="0.2">
      <c r="A578" s="69"/>
      <c r="B578" s="69"/>
      <c r="C578" s="69"/>
      <c r="D578" s="69"/>
      <c r="E578" s="69"/>
      <c r="F578" s="69"/>
    </row>
    <row r="579" spans="1:6" x14ac:dyDescent="0.2">
      <c r="A579" s="69"/>
      <c r="B579" s="69"/>
      <c r="C579" s="69"/>
      <c r="D579" s="69"/>
      <c r="E579" s="69"/>
      <c r="F579" s="69"/>
    </row>
    <row r="580" spans="1:6" x14ac:dyDescent="0.2">
      <c r="A580" s="69"/>
      <c r="B580" s="69"/>
      <c r="C580" s="69"/>
      <c r="D580" s="69"/>
      <c r="E580" s="69"/>
      <c r="F580" s="69"/>
    </row>
    <row r="581" spans="1:6" x14ac:dyDescent="0.2">
      <c r="A581" s="69"/>
      <c r="B581" s="69"/>
      <c r="C581" s="69"/>
      <c r="D581" s="69"/>
      <c r="E581" s="69"/>
      <c r="F581" s="69"/>
    </row>
    <row r="582" spans="1:6" x14ac:dyDescent="0.2">
      <c r="A582" s="69"/>
      <c r="B582" s="69"/>
      <c r="C582" s="69"/>
      <c r="D582" s="69"/>
      <c r="E582" s="69"/>
      <c r="F582" s="69"/>
    </row>
    <row r="583" spans="1:6" x14ac:dyDescent="0.2">
      <c r="A583" s="69"/>
      <c r="B583" s="69"/>
      <c r="C583" s="69"/>
      <c r="D583" s="69"/>
      <c r="E583" s="69"/>
      <c r="F583" s="69"/>
    </row>
    <row r="584" spans="1:6" x14ac:dyDescent="0.2">
      <c r="A584" s="69"/>
      <c r="B584" s="69"/>
      <c r="C584" s="69"/>
      <c r="D584" s="69"/>
      <c r="E584" s="69"/>
      <c r="F584" s="69"/>
    </row>
    <row r="585" spans="1:6" x14ac:dyDescent="0.2">
      <c r="A585" s="69"/>
      <c r="B585" s="69"/>
      <c r="C585" s="69"/>
      <c r="D585" s="69"/>
      <c r="E585" s="69"/>
      <c r="F585" s="69"/>
    </row>
    <row r="586" spans="1:6" x14ac:dyDescent="0.2">
      <c r="A586" s="69"/>
      <c r="B586" s="69"/>
      <c r="C586" s="69"/>
      <c r="D586" s="69"/>
      <c r="E586" s="69"/>
      <c r="F586" s="69"/>
    </row>
    <row r="587" spans="1:6" x14ac:dyDescent="0.2">
      <c r="A587" s="69"/>
      <c r="B587" s="69"/>
      <c r="C587" s="69"/>
      <c r="D587" s="69"/>
      <c r="E587" s="69"/>
      <c r="F587" s="69"/>
    </row>
    <row r="588" spans="1:6" x14ac:dyDescent="0.2">
      <c r="A588" s="69"/>
      <c r="B588" s="69"/>
      <c r="C588" s="69"/>
      <c r="D588" s="69"/>
      <c r="E588" s="69"/>
      <c r="F588" s="69"/>
    </row>
    <row r="589" spans="1:6" x14ac:dyDescent="0.2">
      <c r="A589" s="69"/>
      <c r="B589" s="69"/>
      <c r="C589" s="69"/>
      <c r="D589" s="69"/>
      <c r="E589" s="69"/>
      <c r="F589" s="69"/>
    </row>
    <row r="590" spans="1:6" x14ac:dyDescent="0.2">
      <c r="A590" s="69"/>
      <c r="B590" s="69"/>
      <c r="C590" s="69"/>
      <c r="D590" s="69"/>
      <c r="E590" s="69"/>
      <c r="F590" s="69"/>
    </row>
    <row r="591" spans="1:6" x14ac:dyDescent="0.2">
      <c r="A591" s="69"/>
      <c r="B591" s="69"/>
      <c r="C591" s="69"/>
      <c r="D591" s="69"/>
      <c r="E591" s="69"/>
      <c r="F591" s="69"/>
    </row>
    <row r="592" spans="1:6" x14ac:dyDescent="0.2">
      <c r="A592" s="69"/>
      <c r="B592" s="69"/>
      <c r="C592" s="69"/>
      <c r="D592" s="69"/>
      <c r="E592" s="69"/>
      <c r="F592" s="69"/>
    </row>
    <row r="593" spans="1:6" x14ac:dyDescent="0.2">
      <c r="A593" s="69"/>
      <c r="B593" s="69"/>
      <c r="C593" s="69"/>
      <c r="D593" s="69"/>
      <c r="E593" s="69"/>
      <c r="F593" s="69"/>
    </row>
    <row r="594" spans="1:6" x14ac:dyDescent="0.2">
      <c r="A594" s="69"/>
      <c r="B594" s="69"/>
      <c r="C594" s="69"/>
      <c r="D594" s="69"/>
      <c r="E594" s="69"/>
      <c r="F594" s="69"/>
    </row>
    <row r="595" spans="1:6" x14ac:dyDescent="0.2">
      <c r="A595" s="69"/>
      <c r="B595" s="69"/>
      <c r="C595" s="69"/>
      <c r="D595" s="69"/>
      <c r="E595" s="69"/>
      <c r="F595" s="69"/>
    </row>
    <row r="596" spans="1:6" x14ac:dyDescent="0.2">
      <c r="A596" s="69"/>
      <c r="B596" s="69"/>
      <c r="C596" s="69"/>
      <c r="D596" s="69"/>
      <c r="E596" s="69"/>
      <c r="F596" s="69"/>
    </row>
    <row r="597" spans="1:6" x14ac:dyDescent="0.2">
      <c r="A597" s="69"/>
      <c r="B597" s="69"/>
      <c r="C597" s="69"/>
      <c r="D597" s="69"/>
      <c r="E597" s="69"/>
      <c r="F597" s="69"/>
    </row>
    <row r="598" spans="1:6" x14ac:dyDescent="0.2">
      <c r="A598" s="69"/>
      <c r="B598" s="69"/>
      <c r="C598" s="69"/>
      <c r="D598" s="69"/>
      <c r="E598" s="69"/>
      <c r="F598" s="69"/>
    </row>
    <row r="599" spans="1:6" x14ac:dyDescent="0.2">
      <c r="A599" s="69"/>
      <c r="B599" s="69"/>
      <c r="C599" s="69"/>
      <c r="D599" s="69"/>
      <c r="E599" s="69"/>
      <c r="F599" s="69"/>
    </row>
    <row r="600" spans="1:6" x14ac:dyDescent="0.2">
      <c r="A600" s="69"/>
      <c r="B600" s="69"/>
      <c r="C600" s="69"/>
      <c r="D600" s="69"/>
      <c r="E600" s="69"/>
      <c r="F600" s="69"/>
    </row>
    <row r="601" spans="1:6" x14ac:dyDescent="0.2">
      <c r="A601" s="69"/>
      <c r="B601" s="69"/>
      <c r="C601" s="69"/>
      <c r="D601" s="69"/>
      <c r="E601" s="69"/>
      <c r="F601" s="69"/>
    </row>
    <row r="602" spans="1:6" x14ac:dyDescent="0.2">
      <c r="A602" s="69"/>
      <c r="B602" s="69"/>
      <c r="C602" s="69"/>
      <c r="D602" s="69"/>
      <c r="E602" s="69"/>
      <c r="F602" s="69"/>
    </row>
    <row r="603" spans="1:6" x14ac:dyDescent="0.2">
      <c r="A603" s="69"/>
      <c r="B603" s="69"/>
      <c r="C603" s="69"/>
      <c r="D603" s="69"/>
      <c r="E603" s="69"/>
      <c r="F603" s="69"/>
    </row>
    <row r="604" spans="1:6" x14ac:dyDescent="0.2">
      <c r="A604" s="69"/>
      <c r="B604" s="69"/>
      <c r="C604" s="69"/>
      <c r="D604" s="69"/>
      <c r="E604" s="69"/>
      <c r="F604" s="69"/>
    </row>
    <row r="605" spans="1:6" x14ac:dyDescent="0.2">
      <c r="A605" s="69"/>
      <c r="B605" s="69"/>
      <c r="C605" s="69"/>
      <c r="D605" s="69"/>
      <c r="E605" s="69"/>
      <c r="F605" s="69"/>
    </row>
    <row r="606" spans="1:6" x14ac:dyDescent="0.2">
      <c r="A606" s="69"/>
      <c r="B606" s="69"/>
      <c r="C606" s="69"/>
      <c r="D606" s="69"/>
      <c r="E606" s="69"/>
      <c r="F606" s="69"/>
    </row>
    <row r="607" spans="1:6" x14ac:dyDescent="0.2">
      <c r="A607" s="69"/>
      <c r="B607" s="69"/>
      <c r="C607" s="69"/>
      <c r="D607" s="69"/>
      <c r="E607" s="69"/>
      <c r="F607" s="69"/>
    </row>
    <row r="608" spans="1:6" x14ac:dyDescent="0.2">
      <c r="A608" s="69"/>
      <c r="B608" s="69"/>
      <c r="C608" s="69"/>
      <c r="D608" s="69"/>
      <c r="E608" s="69"/>
      <c r="F608" s="69"/>
    </row>
    <row r="609" spans="1:6" x14ac:dyDescent="0.2">
      <c r="A609" s="69"/>
      <c r="B609" s="69"/>
      <c r="C609" s="69"/>
      <c r="D609" s="69"/>
      <c r="E609" s="69"/>
      <c r="F609" s="69"/>
    </row>
    <row r="610" spans="1:6" x14ac:dyDescent="0.2">
      <c r="A610" s="69"/>
      <c r="B610" s="69"/>
      <c r="C610" s="69"/>
      <c r="D610" s="69"/>
      <c r="E610" s="69"/>
      <c r="F610" s="69"/>
    </row>
    <row r="611" spans="1:6" x14ac:dyDescent="0.2">
      <c r="A611" s="69"/>
      <c r="B611" s="69"/>
      <c r="C611" s="69"/>
      <c r="D611" s="69"/>
      <c r="E611" s="69"/>
      <c r="F611" s="69"/>
    </row>
    <row r="612" spans="1:6" x14ac:dyDescent="0.2">
      <c r="A612" s="69"/>
      <c r="B612" s="69"/>
      <c r="C612" s="69"/>
      <c r="D612" s="69"/>
      <c r="E612" s="69"/>
      <c r="F612" s="69"/>
    </row>
    <row r="613" spans="1:6" x14ac:dyDescent="0.2">
      <c r="A613" s="69"/>
      <c r="B613" s="69"/>
      <c r="C613" s="69"/>
      <c r="D613" s="69"/>
      <c r="E613" s="69"/>
      <c r="F613" s="69"/>
    </row>
    <row r="614" spans="1:6" x14ac:dyDescent="0.2">
      <c r="A614" s="69"/>
      <c r="B614" s="69"/>
      <c r="C614" s="69"/>
      <c r="D614" s="69"/>
      <c r="E614" s="69"/>
      <c r="F614" s="69"/>
    </row>
    <row r="615" spans="1:6" x14ac:dyDescent="0.2">
      <c r="A615" s="69"/>
      <c r="B615" s="69"/>
      <c r="C615" s="69"/>
      <c r="D615" s="69"/>
      <c r="E615" s="69"/>
      <c r="F615" s="69"/>
    </row>
    <row r="616" spans="1:6" x14ac:dyDescent="0.2">
      <c r="A616" s="69"/>
      <c r="B616" s="69"/>
      <c r="C616" s="69"/>
      <c r="D616" s="69"/>
      <c r="E616" s="69"/>
      <c r="F616" s="69"/>
    </row>
    <row r="617" spans="1:6" x14ac:dyDescent="0.2">
      <c r="A617" s="69"/>
      <c r="B617" s="69"/>
      <c r="C617" s="69"/>
      <c r="D617" s="69"/>
      <c r="E617" s="69"/>
      <c r="F617" s="69"/>
    </row>
    <row r="618" spans="1:6" x14ac:dyDescent="0.2">
      <c r="A618" s="69"/>
      <c r="B618" s="69"/>
      <c r="C618" s="69"/>
      <c r="D618" s="69"/>
      <c r="E618" s="69"/>
      <c r="F618" s="69"/>
    </row>
    <row r="619" spans="1:6" x14ac:dyDescent="0.2">
      <c r="A619" s="69"/>
      <c r="B619" s="69"/>
      <c r="C619" s="69"/>
      <c r="D619" s="69"/>
      <c r="E619" s="69"/>
      <c r="F619" s="69"/>
    </row>
    <row r="620" spans="1:6" x14ac:dyDescent="0.2">
      <c r="A620" s="69"/>
      <c r="B620" s="69"/>
      <c r="C620" s="69"/>
      <c r="D620" s="69"/>
      <c r="E620" s="69"/>
      <c r="F620" s="69"/>
    </row>
    <row r="621" spans="1:6" x14ac:dyDescent="0.2">
      <c r="A621" s="69"/>
      <c r="B621" s="69"/>
      <c r="C621" s="69"/>
      <c r="D621" s="69"/>
      <c r="E621" s="69"/>
      <c r="F621" s="69"/>
    </row>
    <row r="622" spans="1:6" x14ac:dyDescent="0.2">
      <c r="A622" s="69"/>
      <c r="B622" s="69"/>
      <c r="C622" s="69"/>
      <c r="D622" s="69"/>
      <c r="E622" s="69"/>
      <c r="F622" s="69"/>
    </row>
    <row r="623" spans="1:6" x14ac:dyDescent="0.2">
      <c r="A623" s="69"/>
      <c r="B623" s="69"/>
      <c r="C623" s="69"/>
      <c r="D623" s="69"/>
      <c r="E623" s="69"/>
      <c r="F623" s="69"/>
    </row>
    <row r="624" spans="1:6" x14ac:dyDescent="0.2">
      <c r="A624" s="69"/>
      <c r="B624" s="69"/>
      <c r="C624" s="69"/>
      <c r="D624" s="69"/>
      <c r="E624" s="69"/>
      <c r="F624" s="69"/>
    </row>
    <row r="625" spans="1:6" x14ac:dyDescent="0.2">
      <c r="A625" s="69"/>
      <c r="B625" s="69"/>
      <c r="C625" s="69"/>
      <c r="D625" s="69"/>
      <c r="E625" s="69"/>
      <c r="F625" s="69"/>
    </row>
    <row r="626" spans="1:6" x14ac:dyDescent="0.2">
      <c r="A626" s="69"/>
      <c r="B626" s="69"/>
      <c r="C626" s="69"/>
      <c r="D626" s="69"/>
      <c r="E626" s="69"/>
      <c r="F626" s="69"/>
    </row>
    <row r="627" spans="1:6" x14ac:dyDescent="0.2">
      <c r="A627" s="69"/>
      <c r="B627" s="69"/>
      <c r="C627" s="69"/>
      <c r="D627" s="69"/>
      <c r="E627" s="69"/>
      <c r="F627" s="69"/>
    </row>
    <row r="628" spans="1:6" x14ac:dyDescent="0.2">
      <c r="A628" s="69"/>
      <c r="B628" s="69"/>
      <c r="C628" s="69"/>
      <c r="D628" s="69"/>
      <c r="E628" s="69"/>
      <c r="F628" s="69"/>
    </row>
    <row r="629" spans="1:6" x14ac:dyDescent="0.2">
      <c r="A629" s="69"/>
      <c r="B629" s="69"/>
      <c r="C629" s="69"/>
      <c r="D629" s="69"/>
      <c r="E629" s="69"/>
      <c r="F629" s="69"/>
    </row>
    <row r="630" spans="1:6" x14ac:dyDescent="0.2">
      <c r="A630" s="69"/>
      <c r="B630" s="69"/>
      <c r="C630" s="69"/>
      <c r="D630" s="69"/>
      <c r="E630" s="69"/>
      <c r="F630" s="69"/>
    </row>
    <row r="631" spans="1:6" x14ac:dyDescent="0.2">
      <c r="A631" s="69"/>
      <c r="B631" s="69"/>
      <c r="C631" s="69"/>
      <c r="D631" s="69"/>
      <c r="E631" s="69"/>
      <c r="F631" s="69"/>
    </row>
    <row r="632" spans="1:6" x14ac:dyDescent="0.2">
      <c r="A632" s="69"/>
      <c r="B632" s="69"/>
      <c r="C632" s="69"/>
      <c r="D632" s="69"/>
      <c r="E632" s="69"/>
      <c r="F632" s="69"/>
    </row>
    <row r="633" spans="1:6" x14ac:dyDescent="0.2">
      <c r="A633" s="69"/>
      <c r="B633" s="69"/>
      <c r="C633" s="69"/>
      <c r="D633" s="69"/>
      <c r="E633" s="69"/>
      <c r="F633" s="69"/>
    </row>
    <row r="634" spans="1:6" x14ac:dyDescent="0.2">
      <c r="A634" s="69"/>
      <c r="B634" s="69"/>
      <c r="C634" s="69"/>
      <c r="D634" s="69"/>
      <c r="E634" s="69"/>
      <c r="F634" s="69"/>
    </row>
    <row r="635" spans="1:6" x14ac:dyDescent="0.2">
      <c r="A635" s="69"/>
      <c r="B635" s="69"/>
      <c r="C635" s="69"/>
      <c r="D635" s="69"/>
      <c r="E635" s="69"/>
      <c r="F635" s="69"/>
    </row>
    <row r="636" spans="1:6" x14ac:dyDescent="0.2">
      <c r="A636" s="69"/>
      <c r="B636" s="69"/>
      <c r="C636" s="69"/>
      <c r="D636" s="69"/>
      <c r="E636" s="69"/>
      <c r="F636" s="69"/>
    </row>
    <row r="637" spans="1:6" x14ac:dyDescent="0.2">
      <c r="A637" s="69"/>
      <c r="B637" s="69"/>
      <c r="C637" s="69"/>
      <c r="D637" s="69"/>
      <c r="E637" s="69"/>
      <c r="F637" s="69"/>
    </row>
    <row r="638" spans="1:6" x14ac:dyDescent="0.2">
      <c r="A638" s="69"/>
      <c r="B638" s="69"/>
      <c r="C638" s="69"/>
      <c r="D638" s="69"/>
      <c r="E638" s="69"/>
      <c r="F638" s="69"/>
    </row>
    <row r="639" spans="1:6" x14ac:dyDescent="0.2">
      <c r="A639" s="69"/>
      <c r="B639" s="69"/>
      <c r="C639" s="69"/>
      <c r="D639" s="69"/>
      <c r="E639" s="69"/>
      <c r="F639" s="69"/>
    </row>
    <row r="640" spans="1:6" x14ac:dyDescent="0.2">
      <c r="A640" s="69"/>
      <c r="B640" s="69"/>
      <c r="C640" s="69"/>
      <c r="D640" s="69"/>
      <c r="E640" s="69"/>
      <c r="F640" s="69"/>
    </row>
    <row r="641" spans="1:6" x14ac:dyDescent="0.2">
      <c r="A641" s="69"/>
      <c r="B641" s="69"/>
      <c r="C641" s="69"/>
      <c r="D641" s="69"/>
      <c r="E641" s="69"/>
      <c r="F641" s="69"/>
    </row>
    <row r="642" spans="1:6" x14ac:dyDescent="0.2">
      <c r="A642" s="69"/>
      <c r="B642" s="69"/>
      <c r="C642" s="69"/>
      <c r="D642" s="69"/>
      <c r="E642" s="69"/>
      <c r="F642" s="69"/>
    </row>
    <row r="643" spans="1:6" x14ac:dyDescent="0.2">
      <c r="A643" s="69"/>
      <c r="B643" s="69"/>
      <c r="C643" s="69"/>
      <c r="D643" s="69"/>
      <c r="E643" s="69"/>
      <c r="F643" s="69"/>
    </row>
    <row r="644" spans="1:6" x14ac:dyDescent="0.2">
      <c r="A644" s="69"/>
      <c r="B644" s="69"/>
      <c r="C644" s="69"/>
      <c r="D644" s="69"/>
      <c r="E644" s="69"/>
      <c r="F644" s="69"/>
    </row>
    <row r="645" spans="1:6" x14ac:dyDescent="0.2">
      <c r="A645" s="69"/>
      <c r="B645" s="69"/>
      <c r="C645" s="69"/>
      <c r="D645" s="69"/>
      <c r="E645" s="69"/>
      <c r="F645" s="69"/>
    </row>
    <row r="646" spans="1:6" x14ac:dyDescent="0.2">
      <c r="A646" s="69"/>
      <c r="B646" s="69"/>
      <c r="C646" s="69"/>
      <c r="D646" s="69"/>
      <c r="E646" s="69"/>
      <c r="F646" s="69"/>
    </row>
    <row r="647" spans="1:6" x14ac:dyDescent="0.2">
      <c r="A647" s="69"/>
      <c r="B647" s="69"/>
      <c r="C647" s="69"/>
      <c r="D647" s="69"/>
      <c r="E647" s="69"/>
      <c r="F647" s="69"/>
    </row>
    <row r="648" spans="1:6" x14ac:dyDescent="0.2">
      <c r="A648" s="69"/>
      <c r="B648" s="69"/>
      <c r="C648" s="69"/>
      <c r="D648" s="69"/>
      <c r="E648" s="69"/>
      <c r="F648" s="69"/>
    </row>
    <row r="649" spans="1:6" x14ac:dyDescent="0.2">
      <c r="A649" s="69"/>
      <c r="B649" s="69"/>
      <c r="C649" s="69"/>
      <c r="D649" s="69"/>
      <c r="E649" s="69"/>
      <c r="F649" s="69"/>
    </row>
    <row r="650" spans="1:6" x14ac:dyDescent="0.2">
      <c r="A650" s="69"/>
      <c r="B650" s="69"/>
      <c r="C650" s="69"/>
      <c r="D650" s="69"/>
      <c r="E650" s="69"/>
      <c r="F650" s="69"/>
    </row>
    <row r="651" spans="1:6" x14ac:dyDescent="0.2">
      <c r="A651" s="69"/>
      <c r="B651" s="69"/>
      <c r="C651" s="69"/>
      <c r="D651" s="69"/>
      <c r="E651" s="69"/>
      <c r="F651" s="69"/>
    </row>
    <row r="652" spans="1:6" x14ac:dyDescent="0.2">
      <c r="A652" s="69"/>
      <c r="B652" s="69"/>
      <c r="C652" s="69"/>
      <c r="D652" s="69"/>
      <c r="E652" s="69"/>
      <c r="F652" s="69"/>
    </row>
    <row r="653" spans="1:6" x14ac:dyDescent="0.2">
      <c r="A653" s="69"/>
      <c r="B653" s="69"/>
      <c r="C653" s="69"/>
      <c r="D653" s="69"/>
      <c r="E653" s="69"/>
      <c r="F653" s="69"/>
    </row>
    <row r="654" spans="1:6" x14ac:dyDescent="0.2">
      <c r="A654" s="69"/>
      <c r="B654" s="69"/>
      <c r="C654" s="69"/>
      <c r="D654" s="69"/>
      <c r="E654" s="69"/>
      <c r="F654" s="69"/>
    </row>
    <row r="655" spans="1:6" x14ac:dyDescent="0.2">
      <c r="A655" s="69"/>
      <c r="B655" s="69"/>
      <c r="C655" s="69"/>
      <c r="D655" s="69"/>
      <c r="E655" s="69"/>
      <c r="F655" s="69"/>
    </row>
    <row r="656" spans="1:6" x14ac:dyDescent="0.2">
      <c r="A656" s="69"/>
      <c r="B656" s="69"/>
      <c r="C656" s="69"/>
      <c r="D656" s="69"/>
      <c r="E656" s="69"/>
      <c r="F656" s="69"/>
    </row>
    <row r="657" spans="1:6" x14ac:dyDescent="0.2">
      <c r="A657" s="69"/>
      <c r="B657" s="69"/>
      <c r="C657" s="69"/>
      <c r="D657" s="69"/>
      <c r="E657" s="69"/>
      <c r="F657" s="69"/>
    </row>
    <row r="658" spans="1:6" x14ac:dyDescent="0.2">
      <c r="A658" s="69"/>
      <c r="B658" s="69"/>
      <c r="C658" s="69"/>
      <c r="D658" s="69"/>
      <c r="E658" s="69"/>
      <c r="F658" s="69"/>
    </row>
    <row r="659" spans="1:6" x14ac:dyDescent="0.2">
      <c r="A659" s="69"/>
      <c r="B659" s="69"/>
      <c r="C659" s="69"/>
      <c r="D659" s="69"/>
      <c r="E659" s="69"/>
      <c r="F659" s="69"/>
    </row>
    <row r="660" spans="1:6" x14ac:dyDescent="0.2">
      <c r="A660" s="69"/>
      <c r="B660" s="69"/>
      <c r="C660" s="69"/>
      <c r="D660" s="69"/>
      <c r="E660" s="69"/>
      <c r="F660" s="69"/>
    </row>
    <row r="661" spans="1:6" x14ac:dyDescent="0.2">
      <c r="A661" s="69"/>
      <c r="B661" s="69"/>
      <c r="C661" s="69"/>
      <c r="D661" s="69"/>
      <c r="E661" s="69"/>
      <c r="F661" s="69"/>
    </row>
    <row r="662" spans="1:6" x14ac:dyDescent="0.2">
      <c r="A662" s="69"/>
      <c r="B662" s="69"/>
      <c r="C662" s="69"/>
      <c r="D662" s="69"/>
      <c r="E662" s="69"/>
      <c r="F662" s="69"/>
    </row>
    <row r="663" spans="1:6" x14ac:dyDescent="0.2">
      <c r="A663" s="69"/>
      <c r="B663" s="69"/>
      <c r="C663" s="69"/>
      <c r="D663" s="69"/>
      <c r="E663" s="69"/>
      <c r="F663" s="69"/>
    </row>
    <row r="664" spans="1:6" x14ac:dyDescent="0.2">
      <c r="A664" s="69"/>
      <c r="B664" s="69"/>
      <c r="C664" s="69"/>
      <c r="D664" s="69"/>
      <c r="E664" s="69"/>
      <c r="F664" s="69"/>
    </row>
    <row r="665" spans="1:6" x14ac:dyDescent="0.2">
      <c r="A665" s="69"/>
      <c r="B665" s="69"/>
      <c r="C665" s="69"/>
      <c r="D665" s="69"/>
      <c r="E665" s="69"/>
      <c r="F665" s="69"/>
    </row>
    <row r="666" spans="1:6" x14ac:dyDescent="0.2">
      <c r="A666" s="69"/>
      <c r="B666" s="69"/>
      <c r="C666" s="69"/>
      <c r="D666" s="69"/>
      <c r="E666" s="69"/>
      <c r="F666" s="69"/>
    </row>
    <row r="667" spans="1:6" x14ac:dyDescent="0.2">
      <c r="A667" s="69"/>
      <c r="B667" s="69"/>
      <c r="C667" s="69"/>
      <c r="D667" s="69"/>
      <c r="E667" s="69"/>
      <c r="F667" s="69"/>
    </row>
    <row r="668" spans="1:6" x14ac:dyDescent="0.2">
      <c r="A668" s="69"/>
      <c r="B668" s="69"/>
      <c r="C668" s="69"/>
      <c r="D668" s="69"/>
      <c r="E668" s="69"/>
      <c r="F668" s="69"/>
    </row>
    <row r="669" spans="1:6" x14ac:dyDescent="0.2">
      <c r="A669" s="69"/>
      <c r="B669" s="69"/>
      <c r="C669" s="69"/>
      <c r="D669" s="69"/>
      <c r="E669" s="69"/>
      <c r="F669" s="69"/>
    </row>
    <row r="670" spans="1:6" x14ac:dyDescent="0.2">
      <c r="A670" s="69"/>
      <c r="B670" s="69"/>
      <c r="C670" s="69"/>
      <c r="D670" s="69"/>
      <c r="E670" s="69"/>
      <c r="F670" s="69"/>
    </row>
    <row r="671" spans="1:6" x14ac:dyDescent="0.2">
      <c r="A671" s="69"/>
      <c r="B671" s="69"/>
      <c r="C671" s="69"/>
      <c r="D671" s="69"/>
      <c r="E671" s="69"/>
      <c r="F671" s="69"/>
    </row>
    <row r="672" spans="1:6" x14ac:dyDescent="0.2">
      <c r="A672" s="69"/>
      <c r="B672" s="69"/>
      <c r="C672" s="69"/>
      <c r="D672" s="69"/>
      <c r="E672" s="69"/>
      <c r="F672" s="69"/>
    </row>
    <row r="673" spans="1:6" x14ac:dyDescent="0.2">
      <c r="A673" s="69"/>
      <c r="B673" s="69"/>
      <c r="C673" s="69"/>
      <c r="D673" s="69"/>
      <c r="E673" s="69"/>
      <c r="F673" s="69"/>
    </row>
    <row r="674" spans="1:6" x14ac:dyDescent="0.2">
      <c r="A674" s="69"/>
      <c r="B674" s="69"/>
      <c r="C674" s="69"/>
      <c r="D674" s="69"/>
      <c r="E674" s="69"/>
      <c r="F674" s="69"/>
    </row>
    <row r="675" spans="1:6" x14ac:dyDescent="0.2">
      <c r="A675" s="69"/>
      <c r="B675" s="69"/>
      <c r="C675" s="69"/>
      <c r="D675" s="69"/>
      <c r="E675" s="69"/>
      <c r="F675" s="69"/>
    </row>
    <row r="676" spans="1:6" x14ac:dyDescent="0.2">
      <c r="A676" s="69"/>
      <c r="B676" s="69"/>
      <c r="C676" s="69"/>
      <c r="D676" s="69"/>
      <c r="E676" s="69"/>
      <c r="F676" s="69"/>
    </row>
    <row r="677" spans="1:6" x14ac:dyDescent="0.2">
      <c r="A677" s="69"/>
      <c r="B677" s="69"/>
      <c r="C677" s="69"/>
      <c r="D677" s="69"/>
      <c r="E677" s="69"/>
      <c r="F677" s="69"/>
    </row>
    <row r="678" spans="1:6" x14ac:dyDescent="0.2">
      <c r="A678" s="69"/>
      <c r="B678" s="69"/>
      <c r="C678" s="69"/>
      <c r="D678" s="69"/>
      <c r="E678" s="69"/>
      <c r="F678" s="69"/>
    </row>
    <row r="679" spans="1:6" x14ac:dyDescent="0.2">
      <c r="A679" s="69"/>
      <c r="B679" s="69"/>
      <c r="C679" s="69"/>
      <c r="D679" s="69"/>
      <c r="E679" s="69"/>
      <c r="F679" s="69"/>
    </row>
    <row r="680" spans="1:6" x14ac:dyDescent="0.2">
      <c r="A680" s="69"/>
      <c r="B680" s="69"/>
      <c r="C680" s="69"/>
      <c r="D680" s="69"/>
      <c r="E680" s="69"/>
      <c r="F680" s="69"/>
    </row>
    <row r="681" spans="1:6" x14ac:dyDescent="0.2">
      <c r="A681" s="69"/>
      <c r="B681" s="69"/>
      <c r="C681" s="69"/>
      <c r="D681" s="69"/>
      <c r="E681" s="69"/>
      <c r="F681" s="69"/>
    </row>
    <row r="682" spans="1:6" x14ac:dyDescent="0.2">
      <c r="A682" s="69"/>
      <c r="B682" s="69"/>
      <c r="C682" s="69"/>
      <c r="D682" s="69"/>
      <c r="E682" s="69"/>
      <c r="F682" s="69"/>
    </row>
    <row r="683" spans="1:6" x14ac:dyDescent="0.2">
      <c r="A683" s="69"/>
      <c r="B683" s="69"/>
      <c r="C683" s="69"/>
      <c r="D683" s="69"/>
      <c r="E683" s="69"/>
      <c r="F683" s="69"/>
    </row>
    <row r="684" spans="1:6" x14ac:dyDescent="0.2">
      <c r="A684" s="69"/>
      <c r="B684" s="69"/>
      <c r="C684" s="69"/>
      <c r="D684" s="69"/>
      <c r="E684" s="69"/>
      <c r="F684" s="69"/>
    </row>
    <row r="685" spans="1:6" x14ac:dyDescent="0.2">
      <c r="A685" s="69"/>
      <c r="B685" s="69"/>
      <c r="C685" s="69"/>
      <c r="D685" s="69"/>
      <c r="E685" s="69"/>
      <c r="F685" s="69"/>
    </row>
    <row r="686" spans="1:6" x14ac:dyDescent="0.2">
      <c r="A686" s="69"/>
      <c r="B686" s="69"/>
      <c r="C686" s="69"/>
      <c r="D686" s="69"/>
      <c r="E686" s="69"/>
      <c r="F686" s="69"/>
    </row>
    <row r="687" spans="1:6" x14ac:dyDescent="0.2">
      <c r="A687" s="69"/>
      <c r="B687" s="69"/>
      <c r="C687" s="69"/>
      <c r="D687" s="69"/>
      <c r="E687" s="69"/>
      <c r="F687" s="69"/>
    </row>
    <row r="688" spans="1:6" x14ac:dyDescent="0.2">
      <c r="A688" s="69"/>
      <c r="B688" s="69"/>
      <c r="C688" s="69"/>
      <c r="D688" s="69"/>
      <c r="E688" s="69"/>
      <c r="F688" s="69"/>
    </row>
    <row r="689" spans="1:6" x14ac:dyDescent="0.2">
      <c r="A689" s="69"/>
      <c r="B689" s="69"/>
      <c r="C689" s="69"/>
      <c r="D689" s="69"/>
      <c r="E689" s="69"/>
      <c r="F689" s="69"/>
    </row>
    <row r="690" spans="1:6" x14ac:dyDescent="0.2">
      <c r="A690" s="69"/>
      <c r="B690" s="69"/>
      <c r="C690" s="69"/>
      <c r="D690" s="69"/>
      <c r="E690" s="69"/>
      <c r="F690" s="69"/>
    </row>
    <row r="691" spans="1:6" x14ac:dyDescent="0.2">
      <c r="A691" s="69"/>
      <c r="B691" s="69"/>
      <c r="C691" s="69"/>
      <c r="D691" s="69"/>
      <c r="E691" s="69"/>
      <c r="F691" s="69"/>
    </row>
    <row r="692" spans="1:6" x14ac:dyDescent="0.2">
      <c r="A692" s="69"/>
      <c r="B692" s="69"/>
      <c r="C692" s="69"/>
      <c r="D692" s="69"/>
      <c r="E692" s="69"/>
      <c r="F692" s="69"/>
    </row>
    <row r="693" spans="1:6" x14ac:dyDescent="0.2">
      <c r="A693" s="69"/>
      <c r="B693" s="69"/>
      <c r="C693" s="69"/>
      <c r="D693" s="69"/>
      <c r="E693" s="69"/>
      <c r="F693" s="69"/>
    </row>
    <row r="694" spans="1:6" x14ac:dyDescent="0.2">
      <c r="A694" s="69"/>
      <c r="B694" s="69"/>
      <c r="C694" s="69"/>
      <c r="D694" s="69"/>
      <c r="E694" s="69"/>
      <c r="F694" s="69"/>
    </row>
    <row r="695" spans="1:6" x14ac:dyDescent="0.2">
      <c r="A695" s="69"/>
      <c r="B695" s="69"/>
      <c r="C695" s="69"/>
      <c r="D695" s="69"/>
      <c r="E695" s="69"/>
      <c r="F695" s="69"/>
    </row>
    <row r="696" spans="1:6" x14ac:dyDescent="0.2">
      <c r="A696" s="69"/>
      <c r="B696" s="69"/>
      <c r="C696" s="69"/>
      <c r="D696" s="69"/>
      <c r="E696" s="69"/>
      <c r="F696" s="69"/>
    </row>
    <row r="697" spans="1:6" x14ac:dyDescent="0.2">
      <c r="A697" s="69"/>
      <c r="B697" s="69"/>
      <c r="C697" s="69"/>
      <c r="D697" s="69"/>
      <c r="E697" s="69"/>
      <c r="F697" s="69"/>
    </row>
    <row r="698" spans="1:6" x14ac:dyDescent="0.2">
      <c r="A698" s="69"/>
      <c r="B698" s="69"/>
      <c r="C698" s="69"/>
      <c r="D698" s="69"/>
      <c r="E698" s="69"/>
      <c r="F698" s="69"/>
    </row>
    <row r="699" spans="1:6" x14ac:dyDescent="0.2">
      <c r="A699" s="69"/>
      <c r="B699" s="69"/>
      <c r="C699" s="69"/>
      <c r="D699" s="69"/>
      <c r="E699" s="69"/>
      <c r="F699" s="69"/>
    </row>
    <row r="700" spans="1:6" x14ac:dyDescent="0.2">
      <c r="A700" s="69"/>
      <c r="B700" s="69"/>
      <c r="C700" s="69"/>
      <c r="D700" s="69"/>
      <c r="E700" s="69"/>
      <c r="F700" s="69"/>
    </row>
    <row r="701" spans="1:6" x14ac:dyDescent="0.2">
      <c r="A701" s="69"/>
      <c r="B701" s="69"/>
      <c r="C701" s="69"/>
      <c r="D701" s="69"/>
      <c r="E701" s="69"/>
      <c r="F701" s="69"/>
    </row>
    <row r="702" spans="1:6" x14ac:dyDescent="0.2">
      <c r="A702" s="69"/>
      <c r="B702" s="69"/>
      <c r="C702" s="69"/>
      <c r="D702" s="69"/>
      <c r="E702" s="69"/>
      <c r="F702" s="69"/>
    </row>
    <row r="703" spans="1:6" x14ac:dyDescent="0.2">
      <c r="A703" s="69"/>
      <c r="B703" s="69"/>
      <c r="C703" s="69"/>
      <c r="D703" s="69"/>
      <c r="E703" s="69"/>
      <c r="F703" s="69"/>
    </row>
    <row r="704" spans="1:6" x14ac:dyDescent="0.2">
      <c r="A704" s="69"/>
      <c r="B704" s="69"/>
      <c r="C704" s="69"/>
      <c r="D704" s="69"/>
      <c r="E704" s="69"/>
      <c r="F704" s="69"/>
    </row>
    <row r="705" spans="1:6" x14ac:dyDescent="0.2">
      <c r="A705" s="69"/>
      <c r="B705" s="69"/>
      <c r="C705" s="69"/>
      <c r="D705" s="69"/>
      <c r="E705" s="69"/>
      <c r="F705" s="69"/>
    </row>
    <row r="706" spans="1:6" x14ac:dyDescent="0.2">
      <c r="A706" s="69"/>
      <c r="B706" s="69"/>
      <c r="C706" s="69"/>
      <c r="D706" s="69"/>
      <c r="E706" s="69"/>
      <c r="F706" s="69"/>
    </row>
    <row r="707" spans="1:6" x14ac:dyDescent="0.2">
      <c r="A707" s="69"/>
      <c r="B707" s="69"/>
      <c r="C707" s="69"/>
      <c r="D707" s="69"/>
      <c r="E707" s="69"/>
      <c r="F707" s="69"/>
    </row>
    <row r="708" spans="1:6" x14ac:dyDescent="0.2">
      <c r="A708" s="69"/>
      <c r="B708" s="69"/>
      <c r="C708" s="69"/>
      <c r="D708" s="69"/>
      <c r="E708" s="69"/>
      <c r="F708" s="69"/>
    </row>
    <row r="709" spans="1:6" x14ac:dyDescent="0.2">
      <c r="A709" s="69"/>
      <c r="B709" s="69"/>
      <c r="C709" s="69"/>
      <c r="D709" s="69"/>
      <c r="E709" s="69"/>
      <c r="F709" s="69"/>
    </row>
    <row r="710" spans="1:6" x14ac:dyDescent="0.2">
      <c r="A710" s="69"/>
      <c r="B710" s="69"/>
      <c r="C710" s="69"/>
      <c r="D710" s="69"/>
      <c r="E710" s="69"/>
      <c r="F710" s="69"/>
    </row>
    <row r="711" spans="1:6" x14ac:dyDescent="0.2">
      <c r="A711" s="69"/>
      <c r="B711" s="69"/>
      <c r="C711" s="69"/>
      <c r="D711" s="69"/>
      <c r="E711" s="69"/>
      <c r="F711" s="69"/>
    </row>
    <row r="712" spans="1:6" x14ac:dyDescent="0.2">
      <c r="A712" s="69"/>
      <c r="B712" s="69"/>
      <c r="C712" s="69"/>
      <c r="D712" s="69"/>
      <c r="E712" s="69"/>
      <c r="F712" s="69"/>
    </row>
    <row r="713" spans="1:6" x14ac:dyDescent="0.2">
      <c r="A713" s="69"/>
      <c r="B713" s="69"/>
      <c r="C713" s="69"/>
      <c r="D713" s="69"/>
      <c r="E713" s="69"/>
      <c r="F713" s="69"/>
    </row>
    <row r="714" spans="1:6" x14ac:dyDescent="0.2">
      <c r="A714" s="69"/>
      <c r="B714" s="69"/>
      <c r="C714" s="69"/>
      <c r="D714" s="69"/>
      <c r="E714" s="69"/>
      <c r="F714" s="69"/>
    </row>
    <row r="715" spans="1:6" x14ac:dyDescent="0.2">
      <c r="A715" s="69"/>
      <c r="B715" s="69"/>
      <c r="C715" s="69"/>
      <c r="D715" s="69"/>
      <c r="E715" s="69"/>
      <c r="F715" s="69"/>
    </row>
    <row r="716" spans="1:6" x14ac:dyDescent="0.2">
      <c r="A716" s="69"/>
      <c r="B716" s="69"/>
      <c r="C716" s="69"/>
      <c r="D716" s="69"/>
      <c r="E716" s="69"/>
      <c r="F716" s="69"/>
    </row>
    <row r="717" spans="1:6" x14ac:dyDescent="0.2">
      <c r="A717" s="69"/>
      <c r="B717" s="69"/>
      <c r="C717" s="69"/>
      <c r="D717" s="69"/>
      <c r="E717" s="69"/>
      <c r="F717" s="69"/>
    </row>
    <row r="718" spans="1:6" x14ac:dyDescent="0.2">
      <c r="A718" s="69"/>
      <c r="B718" s="69"/>
      <c r="C718" s="69"/>
      <c r="D718" s="69"/>
      <c r="E718" s="69"/>
      <c r="F718" s="69"/>
    </row>
    <row r="719" spans="1:6" x14ac:dyDescent="0.2">
      <c r="A719" s="69"/>
      <c r="B719" s="69"/>
      <c r="C719" s="69"/>
      <c r="D719" s="69"/>
      <c r="E719" s="69"/>
      <c r="F719" s="69"/>
    </row>
    <row r="720" spans="1:6" x14ac:dyDescent="0.2">
      <c r="A720" s="69"/>
      <c r="B720" s="69"/>
      <c r="C720" s="69"/>
      <c r="D720" s="69"/>
      <c r="E720" s="69"/>
      <c r="F720" s="69"/>
    </row>
    <row r="721" spans="1:6" x14ac:dyDescent="0.2">
      <c r="A721" s="69"/>
      <c r="B721" s="69"/>
      <c r="C721" s="69"/>
      <c r="D721" s="69"/>
      <c r="E721" s="69"/>
      <c r="F721" s="69"/>
    </row>
    <row r="722" spans="1:6" x14ac:dyDescent="0.2">
      <c r="A722" s="69"/>
      <c r="B722" s="69"/>
      <c r="C722" s="69"/>
      <c r="D722" s="69"/>
      <c r="E722" s="69"/>
      <c r="F722" s="69"/>
    </row>
    <row r="723" spans="1:6" x14ac:dyDescent="0.2">
      <c r="A723" s="69"/>
      <c r="B723" s="69"/>
      <c r="C723" s="69"/>
      <c r="D723" s="69"/>
      <c r="E723" s="69"/>
      <c r="F723" s="69"/>
    </row>
    <row r="724" spans="1:6" x14ac:dyDescent="0.2">
      <c r="A724" s="69"/>
      <c r="B724" s="69"/>
      <c r="C724" s="69"/>
      <c r="D724" s="69"/>
      <c r="E724" s="69"/>
      <c r="F724" s="69"/>
    </row>
    <row r="725" spans="1:6" x14ac:dyDescent="0.2">
      <c r="A725" s="69"/>
      <c r="B725" s="69"/>
      <c r="C725" s="69"/>
      <c r="D725" s="69"/>
      <c r="E725" s="69"/>
      <c r="F725" s="69"/>
    </row>
    <row r="726" spans="1:6" x14ac:dyDescent="0.2">
      <c r="A726" s="69"/>
      <c r="B726" s="69"/>
      <c r="C726" s="69"/>
      <c r="D726" s="69"/>
      <c r="E726" s="69"/>
      <c r="F726" s="69"/>
    </row>
    <row r="727" spans="1:6" x14ac:dyDescent="0.2">
      <c r="A727" s="69"/>
      <c r="B727" s="69"/>
      <c r="C727" s="69"/>
      <c r="D727" s="69"/>
      <c r="E727" s="69"/>
      <c r="F727" s="69"/>
    </row>
    <row r="728" spans="1:6" x14ac:dyDescent="0.2">
      <c r="A728" s="69"/>
      <c r="B728" s="69"/>
      <c r="C728" s="69"/>
      <c r="D728" s="69"/>
      <c r="E728" s="69"/>
      <c r="F728" s="69"/>
    </row>
    <row r="729" spans="1:6" x14ac:dyDescent="0.2">
      <c r="A729" s="69"/>
      <c r="B729" s="69"/>
      <c r="C729" s="69"/>
      <c r="D729" s="69"/>
      <c r="E729" s="69"/>
      <c r="F729" s="69"/>
    </row>
    <row r="730" spans="1:6" x14ac:dyDescent="0.2">
      <c r="A730" s="69"/>
      <c r="B730" s="69"/>
      <c r="C730" s="69"/>
      <c r="D730" s="69"/>
      <c r="E730" s="69"/>
      <c r="F730" s="69"/>
    </row>
    <row r="731" spans="1:6" x14ac:dyDescent="0.2">
      <c r="A731" s="69"/>
      <c r="B731" s="69"/>
      <c r="C731" s="69"/>
      <c r="D731" s="69"/>
      <c r="E731" s="69"/>
      <c r="F731" s="69"/>
    </row>
    <row r="732" spans="1:6" x14ac:dyDescent="0.2">
      <c r="A732" s="69"/>
      <c r="B732" s="69"/>
      <c r="C732" s="69"/>
      <c r="D732" s="69"/>
      <c r="E732" s="69"/>
      <c r="F732" s="69"/>
    </row>
    <row r="733" spans="1:6" x14ac:dyDescent="0.2">
      <c r="A733" s="69"/>
      <c r="B733" s="69"/>
      <c r="C733" s="69"/>
      <c r="D733" s="69"/>
      <c r="E733" s="69"/>
      <c r="F733" s="69"/>
    </row>
    <row r="734" spans="1:6" x14ac:dyDescent="0.2">
      <c r="A734" s="69"/>
      <c r="B734" s="69"/>
      <c r="C734" s="69"/>
      <c r="D734" s="69"/>
      <c r="E734" s="69"/>
      <c r="F734" s="69"/>
    </row>
    <row r="735" spans="1:6" x14ac:dyDescent="0.2">
      <c r="A735" s="69"/>
      <c r="B735" s="69"/>
      <c r="C735" s="69"/>
      <c r="D735" s="69"/>
      <c r="E735" s="69"/>
      <c r="F735" s="69"/>
    </row>
    <row r="736" spans="1:6" x14ac:dyDescent="0.2">
      <c r="A736" s="69"/>
      <c r="B736" s="69"/>
      <c r="C736" s="69"/>
      <c r="D736" s="69"/>
      <c r="E736" s="69"/>
      <c r="F736" s="69"/>
    </row>
    <row r="737" spans="1:6" x14ac:dyDescent="0.2">
      <c r="A737" s="69"/>
      <c r="B737" s="69"/>
      <c r="C737" s="69"/>
      <c r="D737" s="69"/>
      <c r="E737" s="69"/>
      <c r="F737" s="69"/>
    </row>
    <row r="738" spans="1:6" x14ac:dyDescent="0.2">
      <c r="A738" s="69"/>
      <c r="B738" s="69"/>
      <c r="C738" s="69"/>
      <c r="D738" s="69"/>
      <c r="E738" s="69"/>
      <c r="F738" s="69"/>
    </row>
    <row r="739" spans="1:6" x14ac:dyDescent="0.2">
      <c r="A739" s="69"/>
      <c r="B739" s="69"/>
      <c r="C739" s="69"/>
      <c r="D739" s="69"/>
      <c r="E739" s="69"/>
      <c r="F739" s="69"/>
    </row>
    <row r="740" spans="1:6" x14ac:dyDescent="0.2">
      <c r="A740" s="69"/>
      <c r="B740" s="69"/>
      <c r="C740" s="69"/>
      <c r="D740" s="69"/>
      <c r="E740" s="69"/>
      <c r="F740" s="69"/>
    </row>
    <row r="741" spans="1:6" x14ac:dyDescent="0.2">
      <c r="A741" s="69"/>
      <c r="B741" s="69"/>
      <c r="C741" s="69"/>
      <c r="D741" s="69"/>
      <c r="E741" s="69"/>
      <c r="F741" s="69"/>
    </row>
    <row r="742" spans="1:6" x14ac:dyDescent="0.2">
      <c r="A742" s="69"/>
      <c r="B742" s="69"/>
      <c r="C742" s="69"/>
      <c r="D742" s="69"/>
      <c r="E742" s="69"/>
      <c r="F742" s="69"/>
    </row>
    <row r="743" spans="1:6" x14ac:dyDescent="0.2">
      <c r="A743" s="69"/>
      <c r="B743" s="69"/>
      <c r="C743" s="69"/>
      <c r="D743" s="69"/>
      <c r="E743" s="69"/>
      <c r="F743" s="69"/>
    </row>
    <row r="744" spans="1:6" x14ac:dyDescent="0.2">
      <c r="A744" s="69"/>
      <c r="B744" s="69"/>
      <c r="C744" s="69"/>
      <c r="D744" s="69"/>
      <c r="E744" s="69"/>
      <c r="F744" s="69"/>
    </row>
    <row r="745" spans="1:6" x14ac:dyDescent="0.2">
      <c r="A745" s="69"/>
      <c r="B745" s="69"/>
      <c r="C745" s="69"/>
      <c r="D745" s="69"/>
      <c r="E745" s="69"/>
      <c r="F745" s="69"/>
    </row>
    <row r="746" spans="1:6" x14ac:dyDescent="0.2">
      <c r="A746" s="69"/>
      <c r="B746" s="69"/>
      <c r="C746" s="69"/>
      <c r="D746" s="69"/>
      <c r="E746" s="69"/>
      <c r="F746" s="69"/>
    </row>
    <row r="747" spans="1:6" x14ac:dyDescent="0.2">
      <c r="A747" s="69"/>
      <c r="B747" s="69"/>
      <c r="C747" s="69"/>
      <c r="D747" s="69"/>
      <c r="E747" s="69"/>
      <c r="F747" s="69"/>
    </row>
    <row r="748" spans="1:6" x14ac:dyDescent="0.2">
      <c r="A748" s="69"/>
      <c r="B748" s="69"/>
      <c r="C748" s="69"/>
      <c r="D748" s="69"/>
      <c r="E748" s="69"/>
      <c r="F748" s="69"/>
    </row>
    <row r="749" spans="1:6" x14ac:dyDescent="0.2">
      <c r="A749" s="69"/>
      <c r="B749" s="69"/>
      <c r="C749" s="69"/>
      <c r="D749" s="69"/>
      <c r="E749" s="69"/>
      <c r="F749" s="69"/>
    </row>
    <row r="750" spans="1:6" x14ac:dyDescent="0.2">
      <c r="A750" s="69"/>
      <c r="B750" s="69"/>
      <c r="C750" s="69"/>
      <c r="D750" s="69"/>
      <c r="E750" s="69"/>
      <c r="F750" s="69"/>
    </row>
    <row r="751" spans="1:6" x14ac:dyDescent="0.2">
      <c r="A751" s="69"/>
      <c r="B751" s="69"/>
      <c r="C751" s="69"/>
      <c r="D751" s="69"/>
      <c r="E751" s="69"/>
      <c r="F751" s="69"/>
    </row>
    <row r="752" spans="1:6" x14ac:dyDescent="0.2">
      <c r="A752" s="69"/>
      <c r="B752" s="69"/>
      <c r="C752" s="69"/>
      <c r="D752" s="69"/>
      <c r="E752" s="69"/>
      <c r="F752" s="69"/>
    </row>
    <row r="753" spans="1:6" x14ac:dyDescent="0.2">
      <c r="A753" s="69"/>
      <c r="B753" s="69"/>
      <c r="C753" s="69"/>
      <c r="D753" s="69"/>
      <c r="E753" s="69"/>
      <c r="F753" s="69"/>
    </row>
    <row r="754" spans="1:6" x14ac:dyDescent="0.2">
      <c r="A754" s="69"/>
      <c r="B754" s="69"/>
      <c r="C754" s="69"/>
      <c r="D754" s="69"/>
      <c r="E754" s="69"/>
      <c r="F754" s="69"/>
    </row>
    <row r="755" spans="1:6" x14ac:dyDescent="0.2">
      <c r="A755" s="69"/>
      <c r="B755" s="69"/>
      <c r="C755" s="69"/>
      <c r="D755" s="69"/>
      <c r="E755" s="69"/>
      <c r="F755" s="69"/>
    </row>
    <row r="756" spans="1:6" x14ac:dyDescent="0.2">
      <c r="A756" s="69"/>
      <c r="B756" s="69"/>
      <c r="C756" s="69"/>
      <c r="D756" s="69"/>
      <c r="E756" s="69"/>
      <c r="F756" s="69"/>
    </row>
    <row r="757" spans="1:6" x14ac:dyDescent="0.2">
      <c r="A757" s="69"/>
      <c r="B757" s="69"/>
      <c r="C757" s="69"/>
      <c r="D757" s="69"/>
      <c r="E757" s="69"/>
      <c r="F757" s="69"/>
    </row>
    <row r="758" spans="1:6" x14ac:dyDescent="0.2">
      <c r="A758" s="69"/>
      <c r="B758" s="69"/>
      <c r="C758" s="69"/>
      <c r="D758" s="69"/>
      <c r="E758" s="69"/>
      <c r="F758" s="69"/>
    </row>
    <row r="759" spans="1:6" x14ac:dyDescent="0.2">
      <c r="A759" s="69"/>
      <c r="B759" s="69"/>
      <c r="C759" s="69"/>
      <c r="D759" s="69"/>
      <c r="E759" s="69"/>
      <c r="F759" s="69"/>
    </row>
    <row r="760" spans="1:6" x14ac:dyDescent="0.2">
      <c r="A760" s="69"/>
      <c r="B760" s="69"/>
      <c r="C760" s="69"/>
      <c r="D760" s="69"/>
      <c r="E760" s="69"/>
      <c r="F760" s="69"/>
    </row>
    <row r="761" spans="1:6" x14ac:dyDescent="0.2">
      <c r="A761" s="69"/>
      <c r="B761" s="69"/>
      <c r="C761" s="69"/>
      <c r="D761" s="69"/>
      <c r="E761" s="69"/>
      <c r="F761" s="69"/>
    </row>
    <row r="762" spans="1:6" x14ac:dyDescent="0.2">
      <c r="A762" s="69"/>
      <c r="B762" s="69"/>
      <c r="C762" s="69"/>
      <c r="D762" s="69"/>
      <c r="E762" s="69"/>
      <c r="F762" s="69"/>
    </row>
    <row r="763" spans="1:6" x14ac:dyDescent="0.2">
      <c r="A763" s="69"/>
      <c r="B763" s="69"/>
      <c r="C763" s="69"/>
      <c r="D763" s="69"/>
      <c r="E763" s="69"/>
      <c r="F763" s="69"/>
    </row>
    <row r="764" spans="1:6" x14ac:dyDescent="0.2">
      <c r="A764" s="69"/>
      <c r="B764" s="69"/>
      <c r="C764" s="69"/>
      <c r="D764" s="69"/>
      <c r="E764" s="69"/>
      <c r="F764" s="69"/>
    </row>
    <row r="765" spans="1:6" x14ac:dyDescent="0.2">
      <c r="A765" s="69"/>
      <c r="B765" s="69"/>
      <c r="C765" s="69"/>
      <c r="D765" s="69"/>
      <c r="E765" s="69"/>
      <c r="F765" s="69"/>
    </row>
    <row r="766" spans="1:6" x14ac:dyDescent="0.2">
      <c r="A766" s="69"/>
      <c r="B766" s="69"/>
      <c r="C766" s="69"/>
      <c r="D766" s="69"/>
      <c r="E766" s="69"/>
      <c r="F766" s="69"/>
    </row>
    <row r="767" spans="1:6" x14ac:dyDescent="0.2">
      <c r="A767" s="69"/>
      <c r="B767" s="69"/>
      <c r="C767" s="69"/>
      <c r="D767" s="69"/>
      <c r="E767" s="69"/>
      <c r="F767" s="69"/>
    </row>
    <row r="768" spans="1:6" x14ac:dyDescent="0.2">
      <c r="A768" s="69"/>
      <c r="B768" s="69"/>
      <c r="C768" s="69"/>
      <c r="D768" s="69"/>
      <c r="E768" s="69"/>
      <c r="F768" s="69"/>
    </row>
    <row r="769" spans="1:6" x14ac:dyDescent="0.2">
      <c r="A769" s="69"/>
      <c r="B769" s="69"/>
      <c r="C769" s="69"/>
      <c r="D769" s="69"/>
      <c r="E769" s="69"/>
      <c r="F769" s="69"/>
    </row>
    <row r="770" spans="1:6" x14ac:dyDescent="0.2">
      <c r="A770" s="69"/>
      <c r="B770" s="69"/>
      <c r="C770" s="69"/>
      <c r="D770" s="69"/>
      <c r="E770" s="69"/>
      <c r="F770" s="69"/>
    </row>
    <row r="771" spans="1:6" x14ac:dyDescent="0.2">
      <c r="A771" s="69"/>
      <c r="B771" s="69"/>
      <c r="C771" s="69"/>
      <c r="D771" s="69"/>
      <c r="E771" s="69"/>
      <c r="F771" s="69"/>
    </row>
    <row r="772" spans="1:6" x14ac:dyDescent="0.2">
      <c r="A772" s="69"/>
      <c r="B772" s="69"/>
      <c r="C772" s="69"/>
      <c r="D772" s="69"/>
      <c r="E772" s="69"/>
      <c r="F772" s="69"/>
    </row>
    <row r="773" spans="1:6" x14ac:dyDescent="0.2">
      <c r="A773" s="69"/>
      <c r="B773" s="69"/>
      <c r="C773" s="69"/>
      <c r="D773" s="69"/>
      <c r="E773" s="69"/>
      <c r="F773" s="69"/>
    </row>
    <row r="774" spans="1:6" x14ac:dyDescent="0.2">
      <c r="A774" s="69"/>
      <c r="B774" s="69"/>
      <c r="C774" s="69"/>
      <c r="D774" s="69"/>
      <c r="E774" s="69"/>
      <c r="F774" s="69"/>
    </row>
    <row r="775" spans="1:6" x14ac:dyDescent="0.2">
      <c r="A775" s="69"/>
      <c r="B775" s="69"/>
      <c r="C775" s="69"/>
      <c r="D775" s="69"/>
      <c r="E775" s="69"/>
      <c r="F775" s="69"/>
    </row>
    <row r="776" spans="1:6" x14ac:dyDescent="0.2">
      <c r="A776" s="69"/>
      <c r="B776" s="69"/>
      <c r="C776" s="69"/>
      <c r="D776" s="69"/>
      <c r="E776" s="69"/>
      <c r="F776" s="69"/>
    </row>
    <row r="777" spans="1:6" x14ac:dyDescent="0.2">
      <c r="A777" s="69"/>
      <c r="B777" s="69"/>
      <c r="C777" s="69"/>
      <c r="D777" s="69"/>
      <c r="E777" s="69"/>
      <c r="F777" s="69"/>
    </row>
    <row r="778" spans="1:6" x14ac:dyDescent="0.2">
      <c r="A778" s="69"/>
      <c r="B778" s="69"/>
      <c r="C778" s="69"/>
      <c r="D778" s="69"/>
      <c r="E778" s="69"/>
      <c r="F778" s="69"/>
    </row>
    <row r="779" spans="1:6" x14ac:dyDescent="0.2">
      <c r="A779" s="69"/>
      <c r="B779" s="69"/>
      <c r="C779" s="69"/>
      <c r="D779" s="69"/>
      <c r="E779" s="69"/>
      <c r="F779" s="69"/>
    </row>
    <row r="780" spans="1:6" x14ac:dyDescent="0.2">
      <c r="A780" s="69"/>
      <c r="B780" s="69"/>
      <c r="C780" s="69"/>
      <c r="D780" s="69"/>
      <c r="E780" s="69"/>
      <c r="F780" s="69"/>
    </row>
    <row r="781" spans="1:6" x14ac:dyDescent="0.2">
      <c r="A781" s="69"/>
      <c r="B781" s="69"/>
      <c r="C781" s="69"/>
      <c r="D781" s="69"/>
      <c r="E781" s="69"/>
      <c r="F781" s="69"/>
    </row>
    <row r="782" spans="1:6" x14ac:dyDescent="0.2">
      <c r="A782" s="69"/>
      <c r="B782" s="69"/>
      <c r="C782" s="69"/>
      <c r="D782" s="69"/>
      <c r="E782" s="69"/>
      <c r="F782" s="69"/>
    </row>
    <row r="783" spans="1:6" x14ac:dyDescent="0.2">
      <c r="A783" s="69"/>
      <c r="B783" s="69"/>
      <c r="C783" s="69"/>
      <c r="D783" s="69"/>
      <c r="E783" s="69"/>
      <c r="F783" s="69"/>
    </row>
    <row r="784" spans="1:6" x14ac:dyDescent="0.2">
      <c r="A784" s="69"/>
      <c r="B784" s="69"/>
      <c r="C784" s="69"/>
      <c r="D784" s="69"/>
      <c r="E784" s="69"/>
      <c r="F784" s="69"/>
    </row>
    <row r="785" spans="1:6" x14ac:dyDescent="0.2">
      <c r="A785" s="69"/>
      <c r="B785" s="69"/>
      <c r="C785" s="69"/>
      <c r="D785" s="69"/>
      <c r="E785" s="69"/>
      <c r="F785" s="69"/>
    </row>
    <row r="786" spans="1:6" x14ac:dyDescent="0.2">
      <c r="A786" s="69"/>
      <c r="B786" s="69"/>
      <c r="C786" s="69"/>
      <c r="D786" s="69"/>
      <c r="E786" s="69"/>
      <c r="F786" s="69"/>
    </row>
    <row r="787" spans="1:6" x14ac:dyDescent="0.2">
      <c r="A787" s="69"/>
      <c r="B787" s="69"/>
      <c r="C787" s="69"/>
      <c r="D787" s="69"/>
      <c r="E787" s="69"/>
      <c r="F787" s="69"/>
    </row>
    <row r="788" spans="1:6" x14ac:dyDescent="0.2">
      <c r="A788" s="69"/>
      <c r="B788" s="69"/>
      <c r="C788" s="69"/>
      <c r="D788" s="69"/>
      <c r="E788" s="69"/>
      <c r="F788" s="69"/>
    </row>
    <row r="789" spans="1:6" x14ac:dyDescent="0.2">
      <c r="A789" s="69"/>
      <c r="B789" s="69"/>
      <c r="C789" s="69"/>
      <c r="D789" s="69"/>
      <c r="E789" s="69"/>
      <c r="F789" s="69"/>
    </row>
    <row r="790" spans="1:6" x14ac:dyDescent="0.2">
      <c r="A790" s="69"/>
      <c r="B790" s="69"/>
      <c r="C790" s="69"/>
      <c r="D790" s="69"/>
      <c r="E790" s="69"/>
      <c r="F790" s="69"/>
    </row>
    <row r="791" spans="1:6" x14ac:dyDescent="0.2">
      <c r="A791" s="69"/>
      <c r="B791" s="69"/>
      <c r="C791" s="69"/>
      <c r="D791" s="69"/>
      <c r="E791" s="69"/>
      <c r="F791" s="69"/>
    </row>
    <row r="792" spans="1:6" x14ac:dyDescent="0.2">
      <c r="A792" s="69"/>
      <c r="B792" s="69"/>
      <c r="C792" s="69"/>
      <c r="D792" s="69"/>
      <c r="E792" s="69"/>
      <c r="F792" s="69"/>
    </row>
    <row r="793" spans="1:6" x14ac:dyDescent="0.2">
      <c r="A793" s="69"/>
      <c r="B793" s="69"/>
      <c r="C793" s="69"/>
      <c r="D793" s="69"/>
      <c r="E793" s="69"/>
      <c r="F793" s="69"/>
    </row>
    <row r="794" spans="1:6" x14ac:dyDescent="0.2">
      <c r="A794" s="69"/>
      <c r="B794" s="69"/>
      <c r="C794" s="69"/>
      <c r="D794" s="69"/>
      <c r="E794" s="69"/>
      <c r="F794" s="69"/>
    </row>
    <row r="795" spans="1:6" x14ac:dyDescent="0.2">
      <c r="A795" s="69"/>
      <c r="B795" s="69"/>
      <c r="C795" s="69"/>
      <c r="D795" s="69"/>
      <c r="E795" s="69"/>
      <c r="F795" s="69"/>
    </row>
    <row r="796" spans="1:6" x14ac:dyDescent="0.2">
      <c r="A796" s="69"/>
      <c r="B796" s="69"/>
      <c r="C796" s="69"/>
      <c r="D796" s="69"/>
      <c r="E796" s="69"/>
      <c r="F796" s="69"/>
    </row>
    <row r="797" spans="1:6" x14ac:dyDescent="0.2">
      <c r="A797" s="69"/>
      <c r="B797" s="69"/>
      <c r="C797" s="69"/>
      <c r="D797" s="69"/>
      <c r="E797" s="69"/>
      <c r="F797" s="69"/>
    </row>
    <row r="798" spans="1:6" x14ac:dyDescent="0.2">
      <c r="A798" s="69"/>
      <c r="B798" s="69"/>
      <c r="C798" s="69"/>
      <c r="D798" s="69"/>
      <c r="E798" s="69"/>
      <c r="F798" s="69"/>
    </row>
    <row r="799" spans="1:6" x14ac:dyDescent="0.2">
      <c r="A799" s="69"/>
      <c r="B799" s="69"/>
      <c r="C799" s="69"/>
      <c r="D799" s="69"/>
      <c r="E799" s="69"/>
      <c r="F799" s="69"/>
    </row>
    <row r="800" spans="1:6" x14ac:dyDescent="0.2">
      <c r="A800" s="69"/>
      <c r="B800" s="69"/>
      <c r="C800" s="69"/>
      <c r="D800" s="69"/>
      <c r="E800" s="69"/>
      <c r="F800" s="69"/>
    </row>
    <row r="801" spans="1:6" x14ac:dyDescent="0.2">
      <c r="A801" s="69"/>
      <c r="B801" s="69"/>
      <c r="C801" s="69"/>
      <c r="D801" s="69"/>
      <c r="E801" s="69"/>
      <c r="F801" s="69"/>
    </row>
    <row r="802" spans="1:6" x14ac:dyDescent="0.2">
      <c r="A802" s="69"/>
      <c r="B802" s="69"/>
      <c r="C802" s="69"/>
      <c r="D802" s="69"/>
      <c r="E802" s="69"/>
      <c r="F802" s="69"/>
    </row>
    <row r="803" spans="1:6" x14ac:dyDescent="0.2">
      <c r="A803" s="69"/>
      <c r="B803" s="69"/>
      <c r="C803" s="69"/>
      <c r="D803" s="69"/>
      <c r="E803" s="69"/>
      <c r="F803" s="69"/>
    </row>
    <row r="804" spans="1:6" x14ac:dyDescent="0.2">
      <c r="A804" s="69"/>
      <c r="B804" s="69"/>
      <c r="C804" s="69"/>
      <c r="D804" s="69"/>
      <c r="E804" s="69"/>
      <c r="F804" s="69"/>
    </row>
    <row r="805" spans="1:6" x14ac:dyDescent="0.2">
      <c r="A805" s="69"/>
      <c r="B805" s="69"/>
      <c r="C805" s="69"/>
      <c r="D805" s="69"/>
      <c r="E805" s="69"/>
      <c r="F805" s="69"/>
    </row>
    <row r="806" spans="1:6" x14ac:dyDescent="0.2">
      <c r="A806" s="69"/>
      <c r="B806" s="69"/>
      <c r="C806" s="69"/>
      <c r="D806" s="69"/>
      <c r="E806" s="69"/>
      <c r="F806" s="69"/>
    </row>
    <row r="807" spans="1:6" x14ac:dyDescent="0.2">
      <c r="A807" s="69"/>
      <c r="B807" s="69"/>
      <c r="C807" s="69"/>
      <c r="D807" s="69"/>
      <c r="E807" s="69"/>
      <c r="F807" s="69"/>
    </row>
    <row r="808" spans="1:6" x14ac:dyDescent="0.2">
      <c r="A808" s="69"/>
      <c r="B808" s="69"/>
      <c r="C808" s="69"/>
      <c r="D808" s="69"/>
      <c r="E808" s="69"/>
      <c r="F808" s="69"/>
    </row>
    <row r="809" spans="1:6" x14ac:dyDescent="0.2">
      <c r="A809" s="69"/>
      <c r="B809" s="69"/>
      <c r="C809" s="69"/>
      <c r="D809" s="69"/>
      <c r="E809" s="69"/>
      <c r="F809" s="69"/>
    </row>
    <row r="810" spans="1:6" x14ac:dyDescent="0.2">
      <c r="A810" s="69"/>
      <c r="B810" s="69"/>
      <c r="C810" s="69"/>
      <c r="D810" s="69"/>
      <c r="E810" s="69"/>
      <c r="F810" s="69"/>
    </row>
    <row r="811" spans="1:6" x14ac:dyDescent="0.2">
      <c r="A811" s="69"/>
      <c r="B811" s="69"/>
      <c r="C811" s="69"/>
      <c r="D811" s="69"/>
      <c r="E811" s="69"/>
      <c r="F811" s="69"/>
    </row>
    <row r="812" spans="1:6" x14ac:dyDescent="0.2">
      <c r="A812" s="69"/>
      <c r="B812" s="69"/>
      <c r="C812" s="69"/>
      <c r="D812" s="69"/>
      <c r="E812" s="69"/>
      <c r="F812" s="69"/>
    </row>
    <row r="813" spans="1:6" x14ac:dyDescent="0.2">
      <c r="A813" s="69"/>
      <c r="B813" s="69"/>
      <c r="C813" s="69"/>
      <c r="D813" s="69"/>
      <c r="E813" s="69"/>
      <c r="F813" s="69"/>
    </row>
  </sheetData>
  <sheetProtection algorithmName="SHA-512" hashValue="aea4GHdUiGMZi6t4llvC2BoSqsh2w9/RW+Al/VWZEy+LYMn1EOf7KE0PuIURzZs0tA/Xpwvk+wFT4I/YEc5zMQ==" saltValue="xdjSB69YLLx1oQ8qUgRT0g==" spinCount="100000" sheet="1" objects="1" scenarios="1"/>
  <mergeCells count="7">
    <mergeCell ref="N241:O241"/>
    <mergeCell ref="N242:O242"/>
    <mergeCell ref="E4:F4"/>
    <mergeCell ref="A1:R1"/>
    <mergeCell ref="A2:R2"/>
    <mergeCell ref="A3:R3"/>
    <mergeCell ref="R151:R162"/>
  </mergeCells>
  <printOptions horizontalCentered="1"/>
  <pageMargins left="0.15748031496062992" right="0.15748031496062992" top="0.35433070866141736" bottom="0.35433070866141736" header="0.31496062992125984" footer="0.31496062992125984"/>
  <pageSetup paperSize="8" scale="10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003"/>
  <sheetViews>
    <sheetView workbookViewId="0">
      <selection activeCell="F10" sqref="F10"/>
    </sheetView>
  </sheetViews>
  <sheetFormatPr defaultColWidth="12.625" defaultRowHeight="15" customHeight="1" x14ac:dyDescent="0.2"/>
  <cols>
    <col min="1" max="1" width="7.625" customWidth="1"/>
    <col min="2" max="2" width="19.875" customWidth="1"/>
    <col min="3" max="3" width="12.875" customWidth="1"/>
    <col min="4" max="4" width="7.625" customWidth="1"/>
    <col min="5" max="5" width="10.75" customWidth="1"/>
    <col min="6" max="6" width="13.5" customWidth="1"/>
    <col min="7" max="7" width="6.375" customWidth="1"/>
    <col min="8" max="26" width="7.625" customWidth="1"/>
  </cols>
  <sheetData>
    <row r="1" spans="1:12" ht="14.25" x14ac:dyDescent="0.2">
      <c r="A1" s="16" t="s">
        <v>834</v>
      </c>
      <c r="B1" s="17"/>
      <c r="C1" s="18">
        <v>8464</v>
      </c>
      <c r="D1" s="17"/>
      <c r="E1" s="17"/>
      <c r="F1" s="18">
        <f>C1*H1</f>
        <v>1972112</v>
      </c>
      <c r="G1" s="19"/>
      <c r="H1" s="20">
        <v>233</v>
      </c>
    </row>
    <row r="2" spans="1:12" ht="14.25" x14ac:dyDescent="0.2">
      <c r="A2" s="21" t="s">
        <v>835</v>
      </c>
      <c r="B2" s="2"/>
      <c r="C2" s="10">
        <v>11244.26</v>
      </c>
      <c r="D2" s="2"/>
      <c r="E2" s="2"/>
      <c r="F2" s="10">
        <f>C2*H2</f>
        <v>8028401.6400000006</v>
      </c>
      <c r="G2" s="11"/>
      <c r="H2" s="22">
        <v>714</v>
      </c>
    </row>
    <row r="3" spans="1:12" ht="14.25" x14ac:dyDescent="0.2">
      <c r="A3" s="21" t="s">
        <v>836</v>
      </c>
      <c r="B3" s="2"/>
      <c r="C3" s="10"/>
      <c r="D3" s="2"/>
      <c r="E3" s="2"/>
      <c r="F3" s="10">
        <v>3748.08</v>
      </c>
      <c r="G3" s="11"/>
      <c r="H3" s="22"/>
    </row>
    <row r="4" spans="1:12" ht="14.25" x14ac:dyDescent="0.2">
      <c r="A4" s="23"/>
      <c r="B4" s="9"/>
      <c r="C4" s="11"/>
      <c r="D4" s="9" t="s">
        <v>837</v>
      </c>
      <c r="E4" s="9"/>
      <c r="F4" s="15">
        <f>SUM(F1:F3)</f>
        <v>10004261.720000001</v>
      </c>
      <c r="G4" s="15"/>
      <c r="H4" s="22"/>
    </row>
    <row r="5" spans="1:12" ht="14.25" x14ac:dyDescent="0.2">
      <c r="A5" s="23"/>
      <c r="B5" s="9"/>
      <c r="C5" s="11"/>
      <c r="D5" s="9" t="s">
        <v>786</v>
      </c>
      <c r="E5" s="9"/>
      <c r="F5" s="24">
        <v>3493292.23</v>
      </c>
      <c r="G5" s="13"/>
      <c r="H5" s="22"/>
    </row>
    <row r="6" spans="1:12" ht="14.25" x14ac:dyDescent="0.2">
      <c r="A6" s="23"/>
      <c r="B6" s="9"/>
      <c r="C6" s="11"/>
      <c r="D6" s="9" t="s">
        <v>838</v>
      </c>
      <c r="E6" s="9"/>
      <c r="F6" s="15">
        <f>F4-F5</f>
        <v>6510969.4900000002</v>
      </c>
      <c r="G6" s="15"/>
      <c r="H6" s="22"/>
    </row>
    <row r="7" spans="1:12" ht="14.25" x14ac:dyDescent="0.2">
      <c r="A7" s="23"/>
      <c r="B7" s="9"/>
      <c r="C7" s="11"/>
      <c r="D7" s="9"/>
      <c r="E7" s="9"/>
      <c r="F7" s="15"/>
      <c r="G7" s="15"/>
      <c r="H7" s="22"/>
    </row>
    <row r="8" spans="1:12" ht="14.25" x14ac:dyDescent="0.2">
      <c r="A8" s="25"/>
      <c r="B8" s="9"/>
      <c r="C8" s="11"/>
      <c r="D8" s="9"/>
      <c r="E8" s="9"/>
      <c r="F8" s="11"/>
      <c r="G8" s="11"/>
      <c r="H8" s="22"/>
    </row>
    <row r="9" spans="1:12" ht="15" customHeight="1" x14ac:dyDescent="0.2">
      <c r="A9" s="21" t="s">
        <v>787</v>
      </c>
      <c r="B9" s="29"/>
      <c r="C9" s="29"/>
      <c r="D9" s="29"/>
      <c r="E9" s="29"/>
      <c r="F9" s="10">
        <v>9930696.8000000007</v>
      </c>
      <c r="G9" s="11"/>
      <c r="H9" s="28"/>
    </row>
    <row r="10" spans="1:12" ht="14.25" x14ac:dyDescent="0.2">
      <c r="A10" s="52" t="s">
        <v>839</v>
      </c>
      <c r="B10" s="1"/>
      <c r="C10" s="12"/>
      <c r="D10" s="1"/>
      <c r="E10" s="1"/>
      <c r="F10" s="12">
        <f>F6</f>
        <v>6510969.4900000002</v>
      </c>
      <c r="G10" s="13"/>
      <c r="H10" s="27"/>
    </row>
    <row r="11" spans="1:12" ht="14.25" x14ac:dyDescent="0.2">
      <c r="A11" s="26"/>
      <c r="B11" s="1"/>
      <c r="C11" s="12"/>
      <c r="D11" s="1"/>
      <c r="E11" s="1" t="s">
        <v>788</v>
      </c>
      <c r="F11" s="12">
        <f>F9-F10</f>
        <v>3419727.3100000005</v>
      </c>
      <c r="G11" s="13"/>
      <c r="H11" s="27"/>
    </row>
    <row r="12" spans="1:12" thickBot="1" x14ac:dyDescent="0.25">
      <c r="A12" s="30"/>
      <c r="B12" s="31"/>
      <c r="C12" s="32"/>
      <c r="D12" s="31"/>
      <c r="E12" s="31"/>
      <c r="F12" s="31"/>
      <c r="G12" s="31"/>
      <c r="H12" s="33"/>
    </row>
    <row r="13" spans="1:12" ht="15" customHeight="1" x14ac:dyDescent="0.2">
      <c r="A13" s="14"/>
      <c r="B13" s="14"/>
      <c r="C13" s="14"/>
      <c r="D13" s="14"/>
      <c r="E13" s="14"/>
      <c r="F13" s="14"/>
      <c r="G13" s="14"/>
      <c r="H13" s="14"/>
    </row>
    <row r="15" spans="1:12" x14ac:dyDescent="0.25">
      <c r="A15" s="4"/>
      <c r="B15" s="5"/>
      <c r="C15" s="6"/>
      <c r="D15" s="5"/>
      <c r="E15" s="5"/>
      <c r="F15" s="6"/>
      <c r="G15" s="6"/>
      <c r="H15" s="7"/>
      <c r="I15" s="7"/>
      <c r="J15" s="5"/>
      <c r="K15" s="5"/>
      <c r="L15" s="5"/>
    </row>
    <row r="16" spans="1:12" x14ac:dyDescent="0.25">
      <c r="A16" s="4"/>
      <c r="B16" s="5"/>
      <c r="C16" s="6"/>
      <c r="D16" s="5"/>
      <c r="E16" s="5"/>
      <c r="F16" s="6"/>
      <c r="G16" s="6"/>
      <c r="H16" s="7"/>
      <c r="I16" s="8"/>
      <c r="J16" s="5"/>
      <c r="K16" s="5"/>
      <c r="L16" s="5"/>
    </row>
    <row r="17" spans="1:12" x14ac:dyDescent="0.25">
      <c r="A17" s="4"/>
      <c r="B17" s="5"/>
      <c r="C17" s="6"/>
      <c r="D17" s="5"/>
      <c r="E17" s="5"/>
      <c r="F17" s="6"/>
      <c r="G17" s="6"/>
      <c r="H17" s="5"/>
      <c r="I17" s="5"/>
      <c r="J17" s="5"/>
      <c r="K17" s="5"/>
      <c r="L17" s="5"/>
    </row>
    <row r="18" spans="1:12" x14ac:dyDescent="0.25">
      <c r="A18" s="4"/>
      <c r="B18" s="5"/>
      <c r="C18" s="6"/>
      <c r="D18" s="5"/>
      <c r="E18" s="5"/>
      <c r="F18" s="3"/>
      <c r="G18" s="3"/>
      <c r="H18" s="5"/>
      <c r="I18" s="5"/>
      <c r="J18" s="5"/>
      <c r="K18" s="5"/>
      <c r="L18" s="5"/>
    </row>
    <row r="19" spans="1:12" x14ac:dyDescent="0.25">
      <c r="A19" s="4"/>
      <c r="B19" s="5"/>
      <c r="C19" s="6"/>
      <c r="D19" s="5"/>
      <c r="E19" s="5"/>
      <c r="F19" s="3"/>
      <c r="G19" s="3"/>
      <c r="H19" s="5"/>
      <c r="I19" s="5"/>
      <c r="J19" s="5"/>
      <c r="K19" s="5"/>
      <c r="L19" s="5"/>
    </row>
    <row r="20" spans="1:12" x14ac:dyDescent="0.25">
      <c r="A20" s="4"/>
      <c r="B20" s="5"/>
      <c r="C20" s="6"/>
      <c r="D20" s="5"/>
      <c r="E20" s="5"/>
      <c r="F20" s="3"/>
      <c r="G20" s="3"/>
      <c r="H20" s="5"/>
      <c r="I20" s="5"/>
      <c r="J20" s="5"/>
      <c r="K20" s="5"/>
      <c r="L20" s="5"/>
    </row>
    <row r="21" spans="1:12" x14ac:dyDescent="0.25">
      <c r="A21" s="4"/>
      <c r="B21" s="5"/>
      <c r="C21" s="6"/>
      <c r="D21" s="5"/>
      <c r="E21" s="5"/>
      <c r="F21" s="6"/>
      <c r="G21" s="6"/>
      <c r="H21" s="5"/>
      <c r="I21" s="5"/>
      <c r="J21" s="5"/>
      <c r="K21" s="5"/>
      <c r="L21" s="5"/>
    </row>
    <row r="22" spans="1:12" x14ac:dyDescent="0.25">
      <c r="A22" s="4"/>
      <c r="B22" s="5"/>
      <c r="C22" s="6"/>
      <c r="D22" s="5"/>
      <c r="E22" s="5"/>
      <c r="F22" s="6"/>
      <c r="G22" s="6"/>
      <c r="H22" s="5"/>
      <c r="I22" s="5"/>
      <c r="J22" s="5"/>
      <c r="K22" s="5"/>
      <c r="L22" s="5"/>
    </row>
    <row r="23" spans="1:12" x14ac:dyDescent="0.25">
      <c r="A23" s="4"/>
      <c r="B23" s="5"/>
      <c r="C23" s="6"/>
      <c r="D23" s="5"/>
      <c r="E23" s="5"/>
      <c r="F23" s="6"/>
      <c r="G23" s="6"/>
      <c r="H23" s="5"/>
      <c r="I23" s="5"/>
      <c r="J23" s="5"/>
      <c r="K23" s="5"/>
      <c r="L23" s="5"/>
    </row>
    <row r="24" spans="1:12" ht="15.75" customHeight="1" x14ac:dyDescent="0.25">
      <c r="A24" s="5"/>
      <c r="B24" s="5"/>
      <c r="C24" s="7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pageMargins left="0.70866141732283472" right="0.70866141732283472" top="0.74803149606299213" bottom="0.74803149606299213" header="0" footer="0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Infanzia </vt:lpstr>
      <vt:lpstr>Parametri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Gasparini Martina</cp:lastModifiedBy>
  <cp:lastPrinted>2021-06-30T15:32:37Z</cp:lastPrinted>
  <dcterms:created xsi:type="dcterms:W3CDTF">2020-05-18T20:53:41Z</dcterms:created>
  <dcterms:modified xsi:type="dcterms:W3CDTF">2021-07-23T11:08:54Z</dcterms:modified>
</cp:coreProperties>
</file>